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torm\Documents\Support Budget\2017-18 Support Budget\"/>
    </mc:Choice>
  </mc:AlternateContent>
  <bookViews>
    <workbookView xWindow="0" yWindow="0" windowWidth="28800" windowHeight="12300"/>
  </bookViews>
  <sheets>
    <sheet name="1-time allocations" sheetId="2" r:id="rId1"/>
  </sheets>
  <definedNames>
    <definedName name="_xlnm.Print_Area" localSheetId="0">'1-time allocations'!$A$1:$H$31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F18" i="2" l="1"/>
  <c r="H30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3" i="2"/>
  <c r="H24" i="2"/>
  <c r="H25" i="2"/>
  <c r="F28" i="2"/>
  <c r="H28" i="2" s="1"/>
  <c r="F27" i="2"/>
  <c r="H27" i="2" s="1"/>
  <c r="F26" i="2"/>
  <c r="H26" i="2" s="1"/>
  <c r="F22" i="2"/>
  <c r="H22" i="2" s="1"/>
  <c r="F21" i="2"/>
  <c r="H21" i="2" s="1"/>
  <c r="F6" i="2"/>
  <c r="H6" i="2" s="1"/>
  <c r="E31" i="2"/>
  <c r="D29" i="2"/>
  <c r="D31" i="2" s="1"/>
  <c r="E29" i="2"/>
  <c r="C29" i="2"/>
  <c r="C31" i="2" s="1"/>
  <c r="G29" i="2"/>
  <c r="G31" i="2" s="1"/>
  <c r="B29" i="2"/>
  <c r="B31" i="2" s="1"/>
  <c r="F29" i="2" l="1"/>
  <c r="H29" i="2"/>
  <c r="F31" i="2" l="1"/>
  <c r="H31" i="2" s="1"/>
</calcChain>
</file>

<file path=xl/sharedStrings.xml><?xml version="1.0" encoding="utf-8"?>
<sst xmlns="http://schemas.openxmlformats.org/spreadsheetml/2006/main" count="46" uniqueCount="45">
  <si>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</si>
  <si>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</si>
  <si>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</si>
  <si>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</si>
  <si>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</si>
  <si>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</si>
  <si>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</si>
  <si>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</si>
  <si>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</si>
  <si>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</si>
  <si>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</si>
  <si>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</si>
  <si>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</si>
  <si>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</si>
  <si>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</si>
  <si>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</si>
  <si>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</si>
  <si>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</si>
  <si>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</si>
  <si>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</si>
  <si>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</si>
  <si>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</si>
  <si>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</si>
  <si>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</si>
  <si>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Systemwide</t>
  </si>
  <si>
    <t>Total</t>
  </si>
  <si>
    <t xml:space="preserve">Academic Preparation </t>
  </si>
  <si>
    <t>ASA 2017-07</t>
  </si>
  <si>
    <t>Year 1 of 2: Course Redesign</t>
  </si>
  <si>
    <t>Final Budget</t>
  </si>
  <si>
    <t>Graduation Initiative 2025</t>
  </si>
  <si>
    <t>Infrastructure Improvement</t>
  </si>
  <si>
    <t>May 25, 2017:                 Five-Year Plan</t>
  </si>
  <si>
    <t>( C )</t>
  </si>
  <si>
    <t>( D )</t>
  </si>
  <si>
    <t>( E )</t>
  </si>
  <si>
    <t>( F )</t>
  </si>
  <si>
    <t xml:space="preserve">( G ) </t>
  </si>
  <si>
    <t>( B )</t>
  </si>
  <si>
    <t xml:space="preserve">( A ) </t>
  </si>
  <si>
    <t>(Sum Cols A:F)</t>
  </si>
  <si>
    <t xml:space="preserve">Attachment A: B 2017-06: 2017-18 One-Time Allocations </t>
  </si>
  <si>
    <t>B 2017-04</t>
  </si>
  <si>
    <t>Research, Scholarly &amp; Creative Activity</t>
  </si>
  <si>
    <t>Data-Driven Decision Making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</si>
</sst>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1" applyNumberFormat="1" applyFont="1"/>
    <xf numFmtId="0" fontId="0" fillId="0" borderId="6" xfId="0" applyBorder="1"/>
    <xf numFmtId="164" fontId="2" fillId="0" borderId="2" xfId="1" applyNumberFormat="1" applyFont="1" applyBorder="1" applyAlignment="1">
      <alignment horizontal="center" vertical="center" wrapText="1"/>
    </xf>
    <xf numFmtId="0" fontId="0" fillId="0" borderId="1" xfId="0" applyBorder="1"/>
    <xf numFmtId="37" fontId="0" fillId="0" borderId="4" xfId="0" applyNumberFormat="1" applyFont="1" applyFill="1" applyBorder="1"/>
    <xf numFmtId="37" fontId="2" fillId="0" borderId="1" xfId="0" applyNumberFormat="1" applyFont="1" applyFill="1" applyBorder="1"/>
    <xf numFmtId="37" fontId="0" fillId="2" borderId="4" xfId="0" applyNumberFormat="1" applyFont="1" applyFill="1" applyBorder="1"/>
    <xf numFmtId="0" fontId="0" fillId="2" borderId="0" xfId="0" applyFill="1"/>
    <xf numFmtId="37" fontId="0" fillId="2" borderId="0" xfId="1" applyNumberFormat="1" applyFont="1" applyFill="1" applyBorder="1" applyAlignment="1">
      <alignment horizontal="right" indent="1"/>
    </xf>
    <xf numFmtId="37" fontId="3" fillId="2" borderId="0" xfId="1" applyNumberFormat="1" applyFont="1" applyFill="1" applyBorder="1" applyAlignment="1">
      <alignment horizontal="right" vertical="center" indent="1"/>
    </xf>
    <xf numFmtId="37" fontId="0" fillId="2" borderId="5" xfId="1" applyNumberFormat="1" applyFont="1" applyFill="1" applyBorder="1" applyAlignment="1">
      <alignment horizontal="right" indent="1"/>
    </xf>
    <xf numFmtId="37" fontId="3" fillId="0" borderId="0" xfId="1" applyNumberFormat="1" applyFont="1" applyFill="1" applyBorder="1" applyAlignment="1">
      <alignment horizontal="right" vertical="center" indent="1"/>
    </xf>
    <xf numFmtId="37" fontId="0" fillId="0" borderId="5" xfId="1" applyNumberFormat="1" applyFont="1" applyBorder="1" applyAlignment="1">
      <alignment horizontal="right" indent="1"/>
    </xf>
    <xf numFmtId="37" fontId="3" fillId="2" borderId="7" xfId="1" applyNumberFormat="1" applyFont="1" applyFill="1" applyBorder="1" applyAlignment="1">
      <alignment horizontal="right" vertical="center" indent="1"/>
    </xf>
    <xf numFmtId="5" fontId="3" fillId="2" borderId="0" xfId="1" applyNumberFormat="1" applyFont="1" applyFill="1" applyBorder="1" applyAlignment="1">
      <alignment horizontal="right" vertical="center" indent="1"/>
    </xf>
    <xf numFmtId="5" fontId="0" fillId="2" borderId="5" xfId="1" applyNumberFormat="1" applyFont="1" applyFill="1" applyBorder="1" applyAlignment="1">
      <alignment horizontal="right" indent="1"/>
    </xf>
    <xf numFmtId="0" fontId="2" fillId="0" borderId="1" xfId="0" applyFont="1" applyFill="1" applyBorder="1"/>
    <xf numFmtId="5" fontId="2" fillId="0" borderId="2" xfId="1" applyNumberFormat="1" applyFont="1" applyBorder="1" applyAlignment="1">
      <alignment horizontal="right" indent="1"/>
    </xf>
    <xf numFmtId="5" fontId="2" fillId="0" borderId="3" xfId="1" applyNumberFormat="1" applyFont="1" applyBorder="1" applyAlignment="1">
      <alignment horizontal="right" indent="1"/>
    </xf>
    <xf numFmtId="5" fontId="2" fillId="0" borderId="7" xfId="1" applyNumberFormat="1" applyFont="1" applyBorder="1" applyAlignment="1">
      <alignment horizontal="right" indent="1"/>
    </xf>
    <xf numFmtId="164" fontId="2" fillId="0" borderId="0" xfId="1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164" fontId="2" fillId="0" borderId="8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wrapText="1"/>
    </xf>
    <xf numFmtId="164" fontId="2" fillId="0" borderId="8" xfId="1" applyNumberFormat="1" applyFont="1" applyBorder="1" applyAlignment="1">
      <alignment horizontal="center" vertical="center" wrapText="1"/>
    </xf>
    <xf numFmtId="5" fontId="0" fillId="2" borderId="9" xfId="1" applyNumberFormat="1" applyFont="1" applyFill="1" applyBorder="1" applyAlignment="1">
      <alignment horizontal="right" indent="1"/>
    </xf>
    <xf numFmtId="37" fontId="0" fillId="0" borderId="9" xfId="1" applyNumberFormat="1" applyFont="1" applyBorder="1" applyAlignment="1">
      <alignment horizontal="right" indent="1"/>
    </xf>
    <xf numFmtId="37" fontId="0" fillId="2" borderId="9" xfId="1" applyNumberFormat="1" applyFont="1" applyFill="1" applyBorder="1" applyAlignment="1">
      <alignment horizontal="right" indent="1"/>
    </xf>
    <xf numFmtId="5" fontId="2" fillId="0" borderId="8" xfId="1" applyNumberFormat="1" applyFont="1" applyBorder="1" applyAlignment="1">
      <alignment horizontal="right" inden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5" fontId="0" fillId="2" borderId="4" xfId="1" applyNumberFormat="1" applyFont="1" applyFill="1" applyBorder="1" applyAlignment="1">
      <alignment horizontal="right" indent="1"/>
    </xf>
    <xf numFmtId="37" fontId="0" fillId="0" borderId="4" xfId="1" applyNumberFormat="1" applyFont="1" applyBorder="1" applyAlignment="1">
      <alignment horizontal="right" indent="1"/>
    </xf>
    <xf numFmtId="37" fontId="0" fillId="2" borderId="4" xfId="1" applyNumberFormat="1" applyFont="1" applyFill="1" applyBorder="1" applyAlignment="1">
      <alignment horizontal="right" indent="1"/>
    </xf>
    <xf numFmtId="5" fontId="2" fillId="0" borderId="1" xfId="1" applyNumberFormat="1" applyFont="1" applyBorder="1" applyAlignment="1">
      <alignment horizontal="right" indent="1"/>
    </xf>
    <xf numFmtId="164" fontId="2" fillId="0" borderId="10" xfId="1" applyNumberFormat="1" applyFont="1" applyBorder="1"/>
    <xf numFmtId="164" fontId="0" fillId="0" borderId="0" xfId="1" applyNumberFormat="1" applyFont="1" applyAlignment="1">
      <alignment horizontal="center"/>
    </xf>
    <xf numFmtId="164" fontId="0" fillId="0" borderId="0" xfId="1" quotePrefix="1" applyNumberFormat="1" applyFont="1" applyAlignment="1">
      <alignment horizontal="center"/>
    </xf>
    <xf numFmtId="0" fontId="0" fillId="0" borderId="4" xfId="0" applyBorder="1"/>
    <xf numFmtId="164" fontId="2" fillId="0" borderId="9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top"/>
    </xf>
    <xf numFmtId="164" fontId="2" fillId="0" borderId="1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13" zoomScaleNormal="100" workbookViewId="0">
      <selection activeCell="C37" sqref="C37"/>
    </sheetView>
  </sheetViews>
  <sheetFormatPr defaultRowHeight="14.25" x14ac:dyDescent="0.45"/>
  <cols>
    <col min="1" max="1" width="18" bestFit="1" customWidth="1"/>
    <col min="2" max="4" width="16.1328125" style="1" customWidth="1"/>
    <col min="5" max="5" width="17.6640625" style="1" customWidth="1"/>
    <col min="6" max="6" width="18.86328125" style="1" customWidth="1"/>
    <col min="7" max="7" width="14.86328125" style="1" bestFit="1" customWidth="1"/>
    <col min="8" max="8" width="15.46484375" style="1" customWidth="1"/>
  </cols>
  <sheetData>
    <row r="1" spans="1:8" ht="51" customHeight="1" x14ac:dyDescent="0.45">
      <c r="A1" s="22" t="s">
        <v>41</v>
      </c>
      <c r="H1" s="21"/>
    </row>
    <row r="2" spans="1:8" ht="15" customHeight="1" x14ac:dyDescent="0.45">
      <c r="A2" s="22"/>
      <c r="B2" s="37" t="s">
        <v>39</v>
      </c>
      <c r="C2" s="37" t="s">
        <v>38</v>
      </c>
      <c r="D2" s="38" t="s">
        <v>33</v>
      </c>
      <c r="E2" s="37" t="s">
        <v>34</v>
      </c>
      <c r="F2" s="37" t="s">
        <v>35</v>
      </c>
      <c r="G2" s="37" t="s">
        <v>36</v>
      </c>
      <c r="H2" s="44" t="s">
        <v>37</v>
      </c>
    </row>
    <row r="3" spans="1:8" ht="28.5" x14ac:dyDescent="0.45">
      <c r="A3" s="2"/>
      <c r="B3" s="23" t="s">
        <v>27</v>
      </c>
      <c r="C3" s="45" t="s">
        <v>42</v>
      </c>
      <c r="D3" s="46"/>
      <c r="E3" s="47"/>
      <c r="F3" s="24" t="s">
        <v>32</v>
      </c>
      <c r="G3" s="23" t="s">
        <v>29</v>
      </c>
      <c r="H3" s="36"/>
    </row>
    <row r="4" spans="1:8" ht="42.75" x14ac:dyDescent="0.45">
      <c r="A4" s="4"/>
      <c r="B4" s="25" t="s">
        <v>43</v>
      </c>
      <c r="C4" s="30" t="s">
        <v>26</v>
      </c>
      <c r="D4" s="3" t="s">
        <v>44</v>
      </c>
      <c r="E4" s="31" t="s">
        <v>28</v>
      </c>
      <c r="F4" s="25" t="s">
        <v>31</v>
      </c>
      <c r="G4" s="25" t="s">
        <v>30</v>
      </c>
      <c r="H4" s="23" t="s">
        <v>25</v>
      </c>
    </row>
    <row r="5" spans="1:8" x14ac:dyDescent="0.45">
      <c r="A5" s="39"/>
      <c r="B5" s="40"/>
      <c r="C5" s="41"/>
      <c r="D5" s="42"/>
      <c r="E5" s="43"/>
      <c r="F5" s="40"/>
      <c r="G5" s="40"/>
      <c r="H5" s="48" t="s">
        <v>40</v>
      </c>
    </row>
    <row r="6" spans="1:8" s="8" customFormat="1" x14ac:dyDescent="0.45">
      <c r="A6" s="7" t="s">
        <v>0</v>
      </c>
      <c r="B6" s="26">
        <v>48840.21</v>
      </c>
      <c r="C6" s="32">
        <v>140000</v>
      </c>
      <c r="D6" s="15">
        <v>120000</v>
      </c>
      <c r="E6" s="16">
        <v>150000</v>
      </c>
      <c r="F6" s="26">
        <f>1654000+194000</f>
        <v>1848000</v>
      </c>
      <c r="G6" s="26">
        <v>380000</v>
      </c>
      <c r="H6" s="26">
        <f>SUM(B6:G6)</f>
        <v>2686840.21</v>
      </c>
    </row>
    <row r="7" spans="1:8" x14ac:dyDescent="0.45">
      <c r="A7" s="5" t="s">
        <v>1</v>
      </c>
      <c r="B7" s="27">
        <v>42457.74</v>
      </c>
      <c r="C7" s="33">
        <v>140000</v>
      </c>
      <c r="D7" s="12">
        <v>120000</v>
      </c>
      <c r="E7" s="13"/>
      <c r="F7" s="27">
        <v>1000000</v>
      </c>
      <c r="G7" s="27">
        <v>321000</v>
      </c>
      <c r="H7" s="27">
        <f t="shared" ref="H7:H28" si="0">SUM(B7:G7)</f>
        <v>1623457.74</v>
      </c>
    </row>
    <row r="8" spans="1:8" s="8" customFormat="1" x14ac:dyDescent="0.45">
      <c r="A8" s="7" t="s">
        <v>2</v>
      </c>
      <c r="B8" s="28">
        <v>101889.14</v>
      </c>
      <c r="C8" s="34">
        <v>140000</v>
      </c>
      <c r="D8" s="10">
        <v>120000</v>
      </c>
      <c r="E8" s="11"/>
      <c r="F8" s="28"/>
      <c r="G8" s="28">
        <v>467000</v>
      </c>
      <c r="H8" s="28">
        <f t="shared" si="0"/>
        <v>828889.14</v>
      </c>
    </row>
    <row r="9" spans="1:8" x14ac:dyDescent="0.45">
      <c r="A9" s="5" t="s">
        <v>3</v>
      </c>
      <c r="B9" s="27">
        <v>72172.09</v>
      </c>
      <c r="C9" s="33">
        <v>140000</v>
      </c>
      <c r="D9" s="12">
        <v>120000</v>
      </c>
      <c r="E9" s="13"/>
      <c r="F9" s="27">
        <v>600000</v>
      </c>
      <c r="G9" s="27">
        <v>472000</v>
      </c>
      <c r="H9" s="27">
        <f t="shared" si="0"/>
        <v>1404172.0899999999</v>
      </c>
    </row>
    <row r="10" spans="1:8" s="8" customFormat="1" x14ac:dyDescent="0.45">
      <c r="A10" s="7" t="s">
        <v>4</v>
      </c>
      <c r="B10" s="28">
        <v>78565.34</v>
      </c>
      <c r="C10" s="34">
        <v>140000</v>
      </c>
      <c r="D10" s="10">
        <v>120000</v>
      </c>
      <c r="E10" s="11">
        <v>150000</v>
      </c>
      <c r="F10" s="28">
        <v>3400000</v>
      </c>
      <c r="G10" s="28">
        <v>462000</v>
      </c>
      <c r="H10" s="28">
        <f t="shared" si="0"/>
        <v>4350565.34</v>
      </c>
    </row>
    <row r="11" spans="1:8" x14ac:dyDescent="0.45">
      <c r="A11" s="5" t="s">
        <v>5</v>
      </c>
      <c r="B11" s="27">
        <v>134464.54999999999</v>
      </c>
      <c r="C11" s="33">
        <v>140000</v>
      </c>
      <c r="D11" s="12">
        <v>120000</v>
      </c>
      <c r="E11" s="13">
        <v>150000</v>
      </c>
      <c r="F11" s="27">
        <v>4871000</v>
      </c>
      <c r="G11" s="27">
        <v>696000</v>
      </c>
      <c r="H11" s="27">
        <f t="shared" si="0"/>
        <v>6111464.5499999998</v>
      </c>
    </row>
    <row r="12" spans="1:8" s="8" customFormat="1" x14ac:dyDescent="0.45">
      <c r="A12" s="7" t="s">
        <v>6</v>
      </c>
      <c r="B12" s="28">
        <v>197727.32</v>
      </c>
      <c r="C12" s="34">
        <v>140000</v>
      </c>
      <c r="D12" s="10">
        <v>120000</v>
      </c>
      <c r="E12" s="11">
        <v>150000</v>
      </c>
      <c r="F12" s="28">
        <v>4262000</v>
      </c>
      <c r="G12" s="28">
        <v>698000</v>
      </c>
      <c r="H12" s="28">
        <f t="shared" si="0"/>
        <v>5567727.3200000003</v>
      </c>
    </row>
    <row r="13" spans="1:8" x14ac:dyDescent="0.45">
      <c r="A13" s="5" t="s">
        <v>7</v>
      </c>
      <c r="B13" s="27">
        <v>56281.94</v>
      </c>
      <c r="C13" s="33">
        <v>140000</v>
      </c>
      <c r="D13" s="12">
        <v>120000</v>
      </c>
      <c r="E13" s="13"/>
      <c r="F13" s="27"/>
      <c r="G13" s="27">
        <v>337000</v>
      </c>
      <c r="H13" s="27">
        <f t="shared" si="0"/>
        <v>653281.93999999994</v>
      </c>
    </row>
    <row r="14" spans="1:8" s="8" customFormat="1" x14ac:dyDescent="0.45">
      <c r="A14" s="7" t="s">
        <v>8</v>
      </c>
      <c r="B14" s="28">
        <v>204569.34</v>
      </c>
      <c r="C14" s="34">
        <v>140000</v>
      </c>
      <c r="D14" s="10">
        <v>120000</v>
      </c>
      <c r="E14" s="11">
        <v>150000</v>
      </c>
      <c r="F14" s="28"/>
      <c r="G14" s="28">
        <v>696000</v>
      </c>
      <c r="H14" s="28">
        <f t="shared" si="0"/>
        <v>1310569.3399999999</v>
      </c>
    </row>
    <row r="15" spans="1:8" x14ac:dyDescent="0.45">
      <c r="A15" s="5" t="s">
        <v>9</v>
      </c>
      <c r="B15" s="27">
        <v>146957.26999999999</v>
      </c>
      <c r="C15" s="33">
        <v>140000</v>
      </c>
      <c r="D15" s="12">
        <v>120000</v>
      </c>
      <c r="E15" s="13">
        <v>150000</v>
      </c>
      <c r="F15" s="27"/>
      <c r="G15" s="27">
        <v>881000</v>
      </c>
      <c r="H15" s="27">
        <f t="shared" si="0"/>
        <v>1437957.27</v>
      </c>
    </row>
    <row r="16" spans="1:8" s="8" customFormat="1" x14ac:dyDescent="0.45">
      <c r="A16" s="7" t="s">
        <v>10</v>
      </c>
      <c r="B16" s="28">
        <v>10537.28</v>
      </c>
      <c r="C16" s="34">
        <v>140000</v>
      </c>
      <c r="D16" s="10">
        <v>120000</v>
      </c>
      <c r="E16" s="11"/>
      <c r="F16" s="28">
        <v>594000</v>
      </c>
      <c r="G16" s="28">
        <v>175000</v>
      </c>
      <c r="H16" s="28">
        <f t="shared" si="0"/>
        <v>1039537.28</v>
      </c>
    </row>
    <row r="17" spans="1:8" x14ac:dyDescent="0.45">
      <c r="A17" s="5" t="s">
        <v>11</v>
      </c>
      <c r="B17" s="27">
        <v>46603.11</v>
      </c>
      <c r="C17" s="33">
        <v>140000</v>
      </c>
      <c r="D17" s="12">
        <v>120000</v>
      </c>
      <c r="E17" s="13"/>
      <c r="F17" s="27"/>
      <c r="G17" s="27">
        <v>293000</v>
      </c>
      <c r="H17" s="27">
        <f t="shared" si="0"/>
        <v>599603.11</v>
      </c>
    </row>
    <row r="18" spans="1:8" s="8" customFormat="1" x14ac:dyDescent="0.45">
      <c r="A18" s="7" t="s">
        <v>12</v>
      </c>
      <c r="B18" s="28">
        <v>193689.76</v>
      </c>
      <c r="C18" s="34">
        <v>140000</v>
      </c>
      <c r="D18" s="10">
        <v>120000</v>
      </c>
      <c r="E18" s="11">
        <v>150000</v>
      </c>
      <c r="F18" s="28">
        <f>4228000+6956000-1727000</f>
        <v>9457000</v>
      </c>
      <c r="G18" s="28">
        <v>947000</v>
      </c>
      <c r="H18" s="28">
        <f t="shared" si="0"/>
        <v>11007689.76</v>
      </c>
    </row>
    <row r="19" spans="1:8" x14ac:dyDescent="0.45">
      <c r="A19" s="5" t="s">
        <v>13</v>
      </c>
      <c r="B19" s="27">
        <v>125068.73</v>
      </c>
      <c r="C19" s="33">
        <v>140000</v>
      </c>
      <c r="D19" s="12">
        <v>120000</v>
      </c>
      <c r="E19" s="13">
        <v>150000</v>
      </c>
      <c r="F19" s="27"/>
      <c r="G19" s="27">
        <v>596000</v>
      </c>
      <c r="H19" s="27">
        <f t="shared" si="0"/>
        <v>1131068.73</v>
      </c>
    </row>
    <row r="20" spans="1:8" s="8" customFormat="1" x14ac:dyDescent="0.45">
      <c r="A20" s="7" t="s">
        <v>14</v>
      </c>
      <c r="B20" s="28">
        <v>146958.62</v>
      </c>
      <c r="C20" s="34">
        <v>140000</v>
      </c>
      <c r="D20" s="10">
        <v>120000</v>
      </c>
      <c r="E20" s="11"/>
      <c r="F20" s="28">
        <v>965000</v>
      </c>
      <c r="G20" s="28">
        <v>777000</v>
      </c>
      <c r="H20" s="28">
        <f t="shared" si="0"/>
        <v>2148958.62</v>
      </c>
    </row>
    <row r="21" spans="1:8" x14ac:dyDescent="0.45">
      <c r="A21" s="5" t="s">
        <v>15</v>
      </c>
      <c r="B21" s="27">
        <v>93459.58</v>
      </c>
      <c r="C21" s="33">
        <v>140000</v>
      </c>
      <c r="D21" s="12">
        <v>120000</v>
      </c>
      <c r="E21" s="13"/>
      <c r="F21" s="27">
        <f>345000+2713000</f>
        <v>3058000</v>
      </c>
      <c r="G21" s="27">
        <v>658000</v>
      </c>
      <c r="H21" s="27">
        <f t="shared" si="0"/>
        <v>4069459.58</v>
      </c>
    </row>
    <row r="22" spans="1:8" s="8" customFormat="1" x14ac:dyDescent="0.45">
      <c r="A22" s="7" t="s">
        <v>16</v>
      </c>
      <c r="B22" s="28">
        <v>157502.64000000001</v>
      </c>
      <c r="C22" s="34">
        <v>140000</v>
      </c>
      <c r="D22" s="10">
        <v>120000</v>
      </c>
      <c r="E22" s="11"/>
      <c r="F22" s="28">
        <f>700000+440000</f>
        <v>1140000</v>
      </c>
      <c r="G22" s="28">
        <v>484000</v>
      </c>
      <c r="H22" s="28">
        <f t="shared" si="0"/>
        <v>2041502.6400000001</v>
      </c>
    </row>
    <row r="23" spans="1:8" x14ac:dyDescent="0.45">
      <c r="A23" s="5" t="s">
        <v>17</v>
      </c>
      <c r="B23" s="27">
        <v>159127.91</v>
      </c>
      <c r="C23" s="33">
        <v>140000</v>
      </c>
      <c r="D23" s="12">
        <v>120000</v>
      </c>
      <c r="E23" s="13">
        <v>150000</v>
      </c>
      <c r="F23" s="27">
        <v>2148000</v>
      </c>
      <c r="G23" s="27">
        <v>689000</v>
      </c>
      <c r="H23" s="27">
        <f t="shared" si="0"/>
        <v>3406127.91</v>
      </c>
    </row>
    <row r="24" spans="1:8" s="8" customFormat="1" x14ac:dyDescent="0.45">
      <c r="A24" s="7" t="s">
        <v>18</v>
      </c>
      <c r="B24" s="28">
        <v>165747.57</v>
      </c>
      <c r="C24" s="34">
        <v>140000</v>
      </c>
      <c r="D24" s="10">
        <v>120000</v>
      </c>
      <c r="E24" s="11"/>
      <c r="F24" s="28"/>
      <c r="G24" s="28">
        <v>564000</v>
      </c>
      <c r="H24" s="28">
        <f t="shared" si="0"/>
        <v>989747.57000000007</v>
      </c>
    </row>
    <row r="25" spans="1:8" x14ac:dyDescent="0.45">
      <c r="A25" s="5" t="s">
        <v>19</v>
      </c>
      <c r="B25" s="27">
        <v>139204.24</v>
      </c>
      <c r="C25" s="33">
        <v>140000</v>
      </c>
      <c r="D25" s="12">
        <v>120000</v>
      </c>
      <c r="E25" s="13"/>
      <c r="F25" s="27">
        <v>6098000</v>
      </c>
      <c r="G25" s="27">
        <v>244000</v>
      </c>
      <c r="H25" s="27">
        <f t="shared" si="0"/>
        <v>6741204.2400000002</v>
      </c>
    </row>
    <row r="26" spans="1:8" s="8" customFormat="1" x14ac:dyDescent="0.45">
      <c r="A26" s="7" t="s">
        <v>20</v>
      </c>
      <c r="B26" s="28">
        <v>69563.039999999994</v>
      </c>
      <c r="C26" s="34">
        <v>140000</v>
      </c>
      <c r="D26" s="10">
        <v>120000</v>
      </c>
      <c r="E26" s="11"/>
      <c r="F26" s="28">
        <f>3033000+1428000</f>
        <v>4461000</v>
      </c>
      <c r="G26" s="28">
        <v>428000</v>
      </c>
      <c r="H26" s="28">
        <f t="shared" si="0"/>
        <v>5218563.04</v>
      </c>
    </row>
    <row r="27" spans="1:8" x14ac:dyDescent="0.45">
      <c r="A27" s="5" t="s">
        <v>21</v>
      </c>
      <c r="B27" s="27">
        <v>52093.440000000002</v>
      </c>
      <c r="C27" s="33">
        <v>140000</v>
      </c>
      <c r="D27" s="12">
        <v>120000</v>
      </c>
      <c r="E27" s="13"/>
      <c r="F27" s="27">
        <f>836000+923000</f>
        <v>1759000</v>
      </c>
      <c r="G27" s="27">
        <v>347000</v>
      </c>
      <c r="H27" s="27">
        <f t="shared" si="0"/>
        <v>2418093.44</v>
      </c>
    </row>
    <row r="28" spans="1:8" s="8" customFormat="1" x14ac:dyDescent="0.45">
      <c r="A28" s="7" t="s">
        <v>22</v>
      </c>
      <c r="B28" s="28">
        <v>56519.13</v>
      </c>
      <c r="C28" s="34">
        <v>140000</v>
      </c>
      <c r="D28" s="14">
        <v>120000</v>
      </c>
      <c r="E28" s="11">
        <v>150000</v>
      </c>
      <c r="F28" s="28">
        <f>1425000+76000</f>
        <v>1501000</v>
      </c>
      <c r="G28" s="28">
        <v>388000</v>
      </c>
      <c r="H28" s="28">
        <f t="shared" si="0"/>
        <v>2355519.13</v>
      </c>
    </row>
    <row r="29" spans="1:8" x14ac:dyDescent="0.45">
      <c r="A29" s="6" t="s">
        <v>23</v>
      </c>
      <c r="B29" s="29">
        <f>SUM(B6:B28)</f>
        <v>2499999.9899999998</v>
      </c>
      <c r="C29" s="35">
        <f>SUM(C6:C28)</f>
        <v>3220000</v>
      </c>
      <c r="D29" s="20">
        <f t="shared" ref="D29:F29" si="1">SUM(D6:D28)</f>
        <v>2760000</v>
      </c>
      <c r="E29" s="19">
        <f t="shared" si="1"/>
        <v>1500000</v>
      </c>
      <c r="F29" s="29">
        <f t="shared" si="1"/>
        <v>47162000</v>
      </c>
      <c r="G29" s="29">
        <f>SUM(G6:G28)</f>
        <v>12000000</v>
      </c>
      <c r="H29" s="29">
        <f>SUM(H6:H28)</f>
        <v>69141999.989999995</v>
      </c>
    </row>
    <row r="30" spans="1:8" s="8" customFormat="1" x14ac:dyDescent="0.45">
      <c r="A30" s="7" t="s">
        <v>24</v>
      </c>
      <c r="B30" s="28"/>
      <c r="C30" s="34"/>
      <c r="D30" s="9"/>
      <c r="E30" s="11"/>
      <c r="F30" s="28">
        <f>1111000+1727000</f>
        <v>2838000</v>
      </c>
      <c r="G30" s="28">
        <v>500000</v>
      </c>
      <c r="H30" s="28">
        <f>SUM(B30:G30)</f>
        <v>3338000</v>
      </c>
    </row>
    <row r="31" spans="1:8" x14ac:dyDescent="0.45">
      <c r="A31" s="17" t="s">
        <v>25</v>
      </c>
      <c r="B31" s="29">
        <f t="shared" ref="B31:G31" si="2">SUM(B29:B30)</f>
        <v>2499999.9899999998</v>
      </c>
      <c r="C31" s="35">
        <f t="shared" si="2"/>
        <v>3220000</v>
      </c>
      <c r="D31" s="18">
        <f t="shared" si="2"/>
        <v>2760000</v>
      </c>
      <c r="E31" s="19">
        <f t="shared" si="2"/>
        <v>1500000</v>
      </c>
      <c r="F31" s="29">
        <f t="shared" si="2"/>
        <v>50000000</v>
      </c>
      <c r="G31" s="29">
        <f t="shared" si="2"/>
        <v>12500000</v>
      </c>
      <c r="H31" s="29">
        <f>SUM(B31:G31)</f>
        <v>72479999.99000001</v>
      </c>
    </row>
  </sheetData>
  <mergeCells count="1">
    <mergeCell ref="C3:E3"/>
  </mergeCells>
  <pageMargins left="0.7" right="0.7" top="0.75" bottom="0.75" header="0.3" footer="0.3"/>
  <pageSetup scale="91" orientation="landscape" r:id="rId1"/>
  <ignoredErrors>
    <ignoredError sqref="H2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72WVDYXX2UNK-1717399031-148</_dlc_DocId>
    <_dlc_DocIdUrl xmlns="30355ef0-b855-4ebb-a92a-a6c79f7573fd">
      <Url>https://www.calstate.edu/csu-system/about-the-csu/budget/_layouts/15/DocIdRedir.aspx?ID=72WVDYXX2UNK-1717399031-148</Url>
      <Description>72WVDYXX2UNK-1717399031-148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843DA4-05E1-48DC-BBA9-6C8EE78AC869}"/>
</file>

<file path=customXml/itemProps2.xml><?xml version="1.0" encoding="utf-8"?>
<ds:datastoreItem xmlns:ds="http://schemas.openxmlformats.org/officeDocument/2006/customXml" ds:itemID="{18DED7B7-A61A-44F1-AF55-269E01DF61EA}"/>
</file>

<file path=customXml/itemProps3.xml><?xml version="1.0" encoding="utf-8"?>
<ds:datastoreItem xmlns:ds="http://schemas.openxmlformats.org/officeDocument/2006/customXml" ds:itemID="{1D673C12-86BA-4B22-A3AD-295EFF62BB44}"/>
</file>

<file path=customXml/itemProps4.xml><?xml version="1.0" encoding="utf-8"?>
<ds:datastoreItem xmlns:ds="http://schemas.openxmlformats.org/officeDocument/2006/customXml" ds:itemID="{278A0AEF-492E-4A00-A0C4-A57130D56F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1-time allocations</vt:lpstr>
      <vt:lpstr>'1-time allocations'!Print_Area</vt:lpstr>
    </vt:vector>
  </TitlesOfParts>
  <Company>CSU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Kara</dc:creator>
  <cp:lastModifiedBy>Storm, Ryan</cp:lastModifiedBy>
  <cp:lastPrinted>2017-07-31T23:20:50Z</cp:lastPrinted>
  <dcterms:created xsi:type="dcterms:W3CDTF">2017-07-25T16:31:57Z</dcterms:created>
  <dcterms:modified xsi:type="dcterms:W3CDTF">2017-07-31T23:27:32Z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03752e87-df3f-4b29-b0c1-558c514697a4</vt:lpwstr>
  </property>
</Properties>
</file>