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9915" firstSheet="1" activeTab="1"/>
  </bookViews>
  <sheets>
    <sheet name="07-08Cumulative" sheetId="1" state="hidden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</sheets>
  <definedNames>
    <definedName name="_xlnm.Print_Titles" localSheetId="0">'07-08Cumulative'!$A:$A</definedName>
  </definedNames>
  <calcPr fullCalcOnLoad="1"/>
</workbook>
</file>

<file path=xl/sharedStrings.xml><?xml version="1.0" encoding="utf-8"?>
<sst xmlns="http://schemas.openxmlformats.org/spreadsheetml/2006/main" count="3630" uniqueCount="218">
  <si>
    <t>Operating Expenditures</t>
  </si>
  <si>
    <t>Collections</t>
  </si>
  <si>
    <t>Service Outlets</t>
  </si>
  <si>
    <t>Staffing</t>
  </si>
  <si>
    <t>Salaries and Wages</t>
  </si>
  <si>
    <t>Information Resources</t>
  </si>
  <si>
    <t>Added</t>
  </si>
  <si>
    <t>Held</t>
  </si>
  <si>
    <t>Services</t>
  </si>
  <si>
    <t>Branch and independent libraries - excluding main library</t>
  </si>
  <si>
    <t>Librarians and other professional staff (sum of cols. 2a, 2b)</t>
  </si>
  <si>
    <t>Librarians (FTE)</t>
  </si>
  <si>
    <t>Other professional staff (FTE)</t>
  </si>
  <si>
    <t>All other paid staff (except student assistants) (FTE)</t>
  </si>
  <si>
    <t>Library Assistants (FTE)</t>
  </si>
  <si>
    <t>Contributed services staff (FTE)</t>
  </si>
  <si>
    <t>Student assistants from all funding sources (FTE)</t>
  </si>
  <si>
    <t>Librarians and other professional staff</t>
  </si>
  <si>
    <t>Librarians</t>
  </si>
  <si>
    <t>Other professional staff (cols. 7 - 7a)</t>
  </si>
  <si>
    <t>All other paid staff (except student assistants)</t>
  </si>
  <si>
    <t>Student assistants</t>
  </si>
  <si>
    <t xml:space="preserve">Books, serial backfiles, and other print materials </t>
  </si>
  <si>
    <t>Books-print</t>
  </si>
  <si>
    <t>Books-electronic</t>
  </si>
  <si>
    <t>Current serials (sum of cols. 11a, 11b)</t>
  </si>
  <si>
    <t>Periodical subscriptions</t>
  </si>
  <si>
    <t>Serial subscriptions</t>
  </si>
  <si>
    <t>Current serials- microform</t>
  </si>
  <si>
    <t>Audiovisual materials</t>
  </si>
  <si>
    <t>Current serial subscriptions- electronic</t>
  </si>
  <si>
    <t>Document delivery/       interlibrary loan</t>
  </si>
  <si>
    <t>Other</t>
  </si>
  <si>
    <t>Furniture and equipment - exclude computer equipment</t>
  </si>
  <si>
    <t>Computer hardware and software - include maintenance</t>
  </si>
  <si>
    <t>All other operating expenditures</t>
  </si>
  <si>
    <t>Employee fringe benefits (if paid from the library budget)</t>
  </si>
  <si>
    <t xml:space="preserve">Books, excl. juv's and texts (vols.) </t>
  </si>
  <si>
    <t xml:space="preserve">Electronic books      (titles) </t>
  </si>
  <si>
    <t>Added by purchase, excl juv's and texts (vols)</t>
  </si>
  <si>
    <t>Added by gift, excl. juv's and texts (vols.)</t>
  </si>
  <si>
    <t>Bound periodicals (vols.)</t>
  </si>
  <si>
    <t xml:space="preserve">Juvenile works-print (vols.) </t>
  </si>
  <si>
    <t>Textbooks, K-12 print (vols.)</t>
  </si>
  <si>
    <t>Volumes withdrawn-print</t>
  </si>
  <si>
    <t>Government documents - include gov't documents not reported elsewhere (units)</t>
  </si>
  <si>
    <t>Total number of paid and unpaid PRINT subscrip-  tions</t>
  </si>
  <si>
    <t>Total number of unique titles-print</t>
  </si>
  <si>
    <t>Paid periodical subscriptions-print</t>
  </si>
  <si>
    <t>Paid serial subscriptions-print</t>
  </si>
  <si>
    <t>Current unique titles-electronic</t>
  </si>
  <si>
    <t>Microforms (units)</t>
  </si>
  <si>
    <t>Manuscripts and archives - linear feet</t>
  </si>
  <si>
    <t>Cartographic materials (units)</t>
  </si>
  <si>
    <t>Graphic materials (units)</t>
  </si>
  <si>
    <t>Sound recordings (units)</t>
  </si>
  <si>
    <t>Film and Video Materials (units)</t>
  </si>
  <si>
    <t>Computer files (units)</t>
  </si>
  <si>
    <t>Other library materials -units</t>
  </si>
  <si>
    <t>Textbooks,    K-12  Print (vols.)</t>
  </si>
  <si>
    <t>Manuscripts and archives (linear feet)</t>
  </si>
  <si>
    <t>Film and video materials (units)</t>
  </si>
  <si>
    <t>Other library materials (units)</t>
  </si>
  <si>
    <t>General Collection - recorded circulation</t>
  </si>
  <si>
    <t>Total in-house use reshelving</t>
  </si>
  <si>
    <t>Mutual use transactions</t>
  </si>
  <si>
    <t>Reserve collection - recorded circulation</t>
  </si>
  <si>
    <t>ILL provided to other libraries (returnable)</t>
  </si>
  <si>
    <t>ILL provided to other libraries (non-returnable)</t>
  </si>
  <si>
    <t>ILL provided to CSU libraries</t>
  </si>
  <si>
    <t>ILL provided to UC libraries</t>
  </si>
  <si>
    <t>Intercampus circulation</t>
  </si>
  <si>
    <t>ILL received from other libraries (returnable)</t>
  </si>
  <si>
    <t>ILL received from other libraries (non-returnable)</t>
  </si>
  <si>
    <t>Total ILL received from other libraries</t>
  </si>
  <si>
    <t>ILL received from CSU libraries</t>
  </si>
  <si>
    <t>ILL received from UC libraries</t>
  </si>
  <si>
    <t>Number of presenta-    tions</t>
  </si>
  <si>
    <t>Number of persons served in presenta-   tions</t>
  </si>
  <si>
    <t>Contact hours of library lectures/   seminars for credit</t>
  </si>
  <si>
    <t>Number of persons participating in library lectures/ seminars for credit</t>
  </si>
  <si>
    <t>Public service hours in a typical week</t>
  </si>
  <si>
    <t>Gate count in a typical week</t>
  </si>
  <si>
    <t>Reference transactions in a typical week</t>
  </si>
  <si>
    <t>State University</t>
  </si>
  <si>
    <t>1</t>
  </si>
  <si>
    <t>2</t>
  </si>
  <si>
    <t>2a</t>
  </si>
  <si>
    <t>2b</t>
  </si>
  <si>
    <t>3</t>
  </si>
  <si>
    <t>3a</t>
  </si>
  <si>
    <t>4</t>
  </si>
  <si>
    <t>5</t>
  </si>
  <si>
    <t>6</t>
  </si>
  <si>
    <t>7</t>
  </si>
  <si>
    <t>7a</t>
  </si>
  <si>
    <t>7b</t>
  </si>
  <si>
    <t>8</t>
  </si>
  <si>
    <t>8a</t>
  </si>
  <si>
    <t>9</t>
  </si>
  <si>
    <t>10</t>
  </si>
  <si>
    <t>10a</t>
  </si>
  <si>
    <t>10b</t>
  </si>
  <si>
    <t>11</t>
  </si>
  <si>
    <t>11a</t>
  </si>
  <si>
    <t>11b</t>
  </si>
  <si>
    <t>12</t>
  </si>
  <si>
    <t>13</t>
  </si>
  <si>
    <t>14</t>
  </si>
  <si>
    <t>14a</t>
  </si>
  <si>
    <t>15</t>
  </si>
  <si>
    <t>16</t>
  </si>
  <si>
    <t>16a</t>
  </si>
  <si>
    <t>17</t>
  </si>
  <si>
    <t>18</t>
  </si>
  <si>
    <t>19</t>
  </si>
  <si>
    <t>20</t>
  </si>
  <si>
    <t>21</t>
  </si>
  <si>
    <t>22</t>
  </si>
  <si>
    <t>23a</t>
  </si>
  <si>
    <t>23</t>
  </si>
  <si>
    <t>24</t>
  </si>
  <si>
    <t>25</t>
  </si>
  <si>
    <t>24a</t>
  </si>
  <si>
    <t>25a</t>
  </si>
  <si>
    <t>24a(1)</t>
  </si>
  <si>
    <t>24a(2)</t>
  </si>
  <si>
    <t>24b</t>
  </si>
  <si>
    <t>24c</t>
  </si>
  <si>
    <t>24d</t>
  </si>
  <si>
    <t>24e</t>
  </si>
  <si>
    <t>26</t>
  </si>
  <si>
    <t>27</t>
  </si>
  <si>
    <t>28</t>
  </si>
  <si>
    <t>27a</t>
  </si>
  <si>
    <t>27b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</si>
  <si>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</si>
  <si>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</si>
  <si>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</si>
  <si>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</si>
  <si>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</si>
  <si>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</si>
  <si>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</si>
  <si>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</si>
  <si>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</si>
  <si>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</si>
  <si>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</si>
  <si>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</si>
  <si>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</si>
  <si>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</si>
  <si>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</si>
  <si>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</si>
  <si>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44a</t>
  </si>
  <si>
    <t>44b</t>
  </si>
  <si>
    <t>45</t>
  </si>
  <si>
    <t>46</t>
  </si>
  <si>
    <t>47</t>
  </si>
  <si>
    <t>48</t>
  </si>
  <si>
    <t>48a</t>
  </si>
  <si>
    <t>48b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</si>
  <si>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</si>
  <si>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</si>
  <si>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</si>
  <si>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</si>
  <si>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</si>
  <si>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</si>
  <si>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</si>
  <si>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</si>
  <si>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</si>
  <si>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</si>
  <si>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Bakersfield</t>
  </si>
  <si>
    <t>N/A</t>
  </si>
  <si>
    <t>Channel Islands</t>
  </si>
  <si>
    <t>Chico</t>
  </si>
  <si>
    <t>n/a</t>
  </si>
  <si>
    <t>Dominguez Hills</t>
  </si>
  <si>
    <t>East Bay</t>
  </si>
  <si>
    <t>Fresno</t>
  </si>
  <si>
    <t>N/A*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</si>
  <si>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</si>
  <si>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</si>
  <si>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</si>
  <si>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</si>
  <si>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</si>
  <si>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</si>
  <si>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</si>
  <si>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</si>
  <si>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</si>
  <si>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</si>
  <si>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</si>
  <si>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</si>
  <si>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</si>
  <si>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</si>
  <si>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</si>
  <si>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</si>
  <si>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</si>
  <si>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Total</t>
  </si>
  <si>
    <t>mean=90</t>
  </si>
  <si>
    <t>mean=111</t>
  </si>
  <si>
    <t>mean=25,651</t>
  </si>
  <si>
    <t>mean=760</t>
  </si>
  <si>
    <r>
      <t>Total FTE staff</t>
    </r>
    <r>
      <rPr>
        <sz val="9"/>
        <rFont val="Arial"/>
        <family val="2"/>
      </rPr>
      <t xml:space="preserve"> - (sum of lines 2, 3, 4, 5)</t>
    </r>
  </si>
  <si>
    <r>
      <t xml:space="preserve">Total salaries and wages </t>
    </r>
    <r>
      <rPr>
        <sz val="9"/>
        <rFont val="Arial"/>
        <family val="2"/>
      </rPr>
      <t>(except stdt. asst.) (sum of cols. 7, 8)</t>
    </r>
  </si>
  <si>
    <r>
      <t>Total information resources</t>
    </r>
    <r>
      <rPr>
        <sz val="9"/>
        <rFont val="Arial"/>
        <family val="2"/>
      </rPr>
      <t xml:space="preserve"> (sum of cols.10, 11, 12, 13, 14, 15, 16)</t>
    </r>
  </si>
  <si>
    <r>
      <t>Total operating expenditures</t>
    </r>
    <r>
      <rPr>
        <sz val="9"/>
        <rFont val="Arial"/>
        <family val="2"/>
      </rPr>
      <t xml:space="preserve"> (sum of 7-10,11,12-21)</t>
    </r>
  </si>
  <si>
    <r>
      <t xml:space="preserve">Total expenditures </t>
    </r>
    <r>
      <rPr>
        <sz val="9"/>
        <rFont val="Arial"/>
        <family val="2"/>
      </rPr>
      <t>(sum of cols. 22 and 23a)</t>
    </r>
  </si>
  <si>
    <r>
      <t xml:space="preserve">Books and bound periodicals - </t>
    </r>
    <r>
      <rPr>
        <sz val="9"/>
        <rFont val="Arial"/>
        <family val="2"/>
      </rPr>
      <t>volumes-print (sum of cols. 24a, 24b, 24c, 24d)</t>
    </r>
  </si>
  <si>
    <r>
      <t>Total print and electronic</t>
    </r>
    <r>
      <rPr>
        <sz val="9"/>
        <rFont val="Arial"/>
        <family val="2"/>
      </rPr>
      <t xml:space="preserve"> (titles)</t>
    </r>
  </si>
  <si>
    <r>
      <t>Total ILL provided to other libraries</t>
    </r>
    <r>
      <rPr>
        <sz val="9"/>
        <rFont val="Arial"/>
        <family val="2"/>
      </rPr>
      <t xml:space="preserve"> (add 42+43)</t>
    </r>
  </si>
  <si>
    <t>Computer files and search services - include all current             e-serials</t>
  </si>
  <si>
    <t>Preserv-ation / binding</t>
  </si>
  <si>
    <t>Paid periodical subscript-ions - print</t>
  </si>
  <si>
    <t>Paid serial subscript-ions - print</t>
  </si>
  <si>
    <t>Number of persons partici-pating in library orientation tours/     lectures</t>
  </si>
  <si>
    <t>Person hours per typical week of profess-ional ref. service available</t>
  </si>
  <si>
    <t>Bibliographic utilities, networks, and consortia</t>
  </si>
  <si>
    <t>Inter-Library Loans</t>
  </si>
  <si>
    <t>Instruction And Reference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</si>
</sst>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@\)"/>
    <numFmt numFmtId="165" formatCode="0\ "/>
    <numFmt numFmtId="166" formatCode="#,##0.00\ ;\(#,##0.00\)\ ;\—\ "/>
    <numFmt numFmtId="167" formatCode="&quot;$&quot;#,##0\ ;\(&quot;$&quot;#,##0\)\ ;\—\ "/>
    <numFmt numFmtId="168" formatCode="&quot;$&quot;#,##0"/>
    <numFmt numFmtId="169" formatCode="#,##0\ ;\(#,##0\)\ ;\—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>
        <color indexed="14"/>
      </right>
      <top>
        <color indexed="63"/>
      </top>
      <bottom style="thin"/>
    </border>
    <border>
      <left style="double">
        <color indexed="14"/>
      </left>
      <right style="double">
        <color indexed="14"/>
      </right>
      <top>
        <color indexed="63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thin"/>
    </border>
    <border>
      <left style="double">
        <color indexed="14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4"/>
      </left>
      <right style="double">
        <color indexed="14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5" fillId="0" borderId="10" xfId="55" applyFont="1" applyFill="1" applyBorder="1" applyProtection="1">
      <alignment/>
      <protection locked="0"/>
    </xf>
    <xf numFmtId="164" fontId="6" fillId="0" borderId="11" xfId="55" applyNumberFormat="1" applyFont="1" applyBorder="1" applyAlignment="1" applyProtection="1">
      <alignment horizontal="center"/>
      <protection locked="0"/>
    </xf>
    <xf numFmtId="164" fontId="6" fillId="0" borderId="12" xfId="55" applyNumberFormat="1" applyFont="1" applyBorder="1" applyAlignment="1" applyProtection="1">
      <alignment horizontal="center"/>
      <protection locked="0"/>
    </xf>
    <xf numFmtId="164" fontId="6" fillId="0" borderId="10" xfId="55" applyNumberFormat="1" applyFont="1" applyBorder="1" applyAlignment="1" applyProtection="1">
      <alignment horizontal="center"/>
      <protection locked="0"/>
    </xf>
    <xf numFmtId="164" fontId="6" fillId="0" borderId="13" xfId="55" applyNumberFormat="1" applyFont="1" applyBorder="1" applyAlignment="1" applyProtection="1">
      <alignment horizontal="center"/>
      <protection locked="0"/>
    </xf>
    <xf numFmtId="0" fontId="7" fillId="0" borderId="14" xfId="55" applyFont="1" applyBorder="1" applyProtection="1">
      <alignment/>
      <protection locked="0"/>
    </xf>
    <xf numFmtId="165" fontId="6" fillId="0" borderId="0" xfId="55" applyNumberFormat="1" applyFont="1" applyAlignment="1" applyProtection="1">
      <alignment horizontal="right"/>
      <protection locked="0"/>
    </xf>
    <xf numFmtId="166" fontId="6" fillId="0" borderId="0" xfId="55" applyNumberFormat="1" applyFont="1" applyAlignment="1" applyProtection="1">
      <alignment horizontal="right"/>
      <protection/>
    </xf>
    <xf numFmtId="166" fontId="6" fillId="0" borderId="0" xfId="55" applyNumberFormat="1" applyFont="1" applyAlignment="1" applyProtection="1">
      <alignment horizontal="right"/>
      <protection locked="0"/>
    </xf>
    <xf numFmtId="167" fontId="6" fillId="0" borderId="0" xfId="55" applyNumberFormat="1" applyFont="1" applyFill="1" applyAlignment="1" applyProtection="1">
      <alignment horizontal="right"/>
      <protection locked="0"/>
    </xf>
    <xf numFmtId="167" fontId="6" fillId="0" borderId="0" xfId="55" applyNumberFormat="1" applyFont="1" applyFill="1" applyAlignment="1" applyProtection="1">
      <alignment horizontal="right"/>
      <protection/>
    </xf>
    <xf numFmtId="168" fontId="6" fillId="0" borderId="0" xfId="0" applyNumberFormat="1" applyFont="1" applyFill="1" applyAlignment="1" applyProtection="1">
      <alignment/>
      <protection locked="0"/>
    </xf>
    <xf numFmtId="169" fontId="6" fillId="0" borderId="0" xfId="55" applyNumberFormat="1" applyFont="1" applyFill="1" applyAlignment="1" applyProtection="1">
      <alignment horizontal="right"/>
      <protection/>
    </xf>
    <xf numFmtId="169" fontId="6" fillId="0" borderId="0" xfId="55" applyNumberFormat="1" applyFont="1" applyFill="1" applyAlignment="1" applyProtection="1">
      <alignment horizontal="right"/>
      <protection locked="0"/>
    </xf>
    <xf numFmtId="168" fontId="6" fillId="0" borderId="0" xfId="55" applyNumberFormat="1" applyFon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4" fillId="0" borderId="15" xfId="55" applyFont="1" applyBorder="1" applyProtection="1">
      <alignment/>
      <protection locked="0"/>
    </xf>
    <xf numFmtId="0" fontId="8" fillId="33" borderId="16" xfId="55" applyFont="1" applyFill="1" applyBorder="1" applyProtection="1">
      <alignment/>
      <protection locked="0"/>
    </xf>
    <xf numFmtId="0" fontId="8" fillId="34" borderId="17" xfId="55" applyFont="1" applyFill="1" applyBorder="1" applyAlignment="1" applyProtection="1">
      <alignment horizontal="center" wrapText="1"/>
      <protection locked="0"/>
    </xf>
    <xf numFmtId="0" fontId="9" fillId="34" borderId="17" xfId="55" applyFont="1" applyFill="1" applyBorder="1" applyAlignment="1" applyProtection="1">
      <alignment horizontal="center" wrapText="1"/>
      <protection locked="0"/>
    </xf>
    <xf numFmtId="0" fontId="8" fillId="34" borderId="18" xfId="55" applyFont="1" applyFill="1" applyBorder="1" applyAlignment="1" applyProtection="1">
      <alignment horizontal="center" wrapText="1"/>
      <protection locked="0"/>
    </xf>
    <xf numFmtId="0" fontId="8" fillId="34" borderId="19" xfId="55" applyFont="1" applyFill="1" applyBorder="1" applyAlignment="1" applyProtection="1">
      <alignment horizontal="center" wrapText="1"/>
      <protection locked="0"/>
    </xf>
    <xf numFmtId="0" fontId="8" fillId="34" borderId="20" xfId="55" applyFont="1" applyFill="1" applyBorder="1" applyAlignment="1" applyProtection="1">
      <alignment horizontal="center" wrapText="1"/>
      <protection locked="0"/>
    </xf>
    <xf numFmtId="0" fontId="48" fillId="0" borderId="0" xfId="0" applyFont="1" applyAlignment="1">
      <alignment/>
    </xf>
    <xf numFmtId="169" fontId="7" fillId="0" borderId="21" xfId="55" applyNumberFormat="1" applyFont="1" applyBorder="1" applyAlignment="1" applyProtection="1">
      <alignment horizontal="right"/>
      <protection/>
    </xf>
    <xf numFmtId="166" fontId="7" fillId="0" borderId="22" xfId="55" applyNumberFormat="1" applyFont="1" applyBorder="1" applyAlignment="1" applyProtection="1">
      <alignment horizontal="right"/>
      <protection/>
    </xf>
    <xf numFmtId="167" fontId="7" fillId="0" borderId="22" xfId="55" applyNumberFormat="1" applyFont="1" applyFill="1" applyBorder="1" applyAlignment="1" applyProtection="1">
      <alignment horizontal="right"/>
      <protection/>
    </xf>
    <xf numFmtId="169" fontId="7" fillId="0" borderId="22" xfId="5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8" fillId="34" borderId="23" xfId="55" applyFont="1" applyFill="1" applyBorder="1" applyAlignment="1" applyProtection="1">
      <alignment horizontal="center" wrapText="1"/>
      <protection locked="0"/>
    </xf>
    <xf numFmtId="0" fontId="3" fillId="0" borderId="0" xfId="55" applyFont="1" applyBorder="1" applyAlignment="1" applyProtection="1">
      <alignment/>
      <protection locked="0"/>
    </xf>
    <xf numFmtId="0" fontId="28" fillId="0" borderId="0" xfId="55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9" fillId="0" borderId="24" xfId="55" applyFont="1" applyBorder="1" applyAlignment="1" applyProtection="1">
      <alignment horizontal="center" vertical="center" wrapText="1"/>
      <protection locked="0"/>
    </xf>
    <xf numFmtId="0" fontId="29" fillId="0" borderId="25" xfId="55" applyFont="1" applyBorder="1" applyAlignment="1" applyProtection="1">
      <alignment vertical="center"/>
      <protection locked="0"/>
    </xf>
    <xf numFmtId="0" fontId="5" fillId="0" borderId="25" xfId="55" applyFont="1" applyBorder="1" applyAlignment="1" applyProtection="1">
      <alignment vertical="center"/>
      <protection locked="0"/>
    </xf>
    <xf numFmtId="0" fontId="5" fillId="0" borderId="24" xfId="55" applyFont="1" applyBorder="1" applyAlignment="1" applyProtection="1">
      <alignment vertical="center"/>
      <protection locked="0"/>
    </xf>
    <xf numFmtId="0" fontId="29" fillId="0" borderId="24" xfId="55" applyFont="1" applyBorder="1" applyAlignment="1" applyProtection="1">
      <alignment vertical="center"/>
      <protection locked="0"/>
    </xf>
    <xf numFmtId="0" fontId="30" fillId="0" borderId="24" xfId="55" applyFont="1" applyBorder="1" applyAlignment="1" applyProtection="1">
      <alignment horizontal="center" vertical="center"/>
      <protection locked="0"/>
    </xf>
    <xf numFmtId="0" fontId="5" fillId="0" borderId="24" xfId="55" applyFont="1" applyBorder="1" applyAlignment="1" applyProtection="1">
      <alignment horizontal="center" vertical="center"/>
      <protection locked="0"/>
    </xf>
    <xf numFmtId="0" fontId="4" fillId="0" borderId="24" xfId="55" applyFont="1" applyBorder="1" applyAlignment="1" applyProtection="1">
      <alignment horizontal="center" vertical="center"/>
      <protection locked="0"/>
    </xf>
    <xf numFmtId="0" fontId="3" fillId="0" borderId="24" xfId="55" applyFont="1" applyBorder="1" applyAlignment="1" applyProtection="1">
      <alignment horizontal="center"/>
      <protection locked="0"/>
    </xf>
    <xf numFmtId="0" fontId="31" fillId="0" borderId="24" xfId="55" applyFont="1" applyBorder="1" applyAlignment="1" applyProtection="1">
      <alignment horizontal="center" vertical="center"/>
      <protection locked="0"/>
    </xf>
    <xf numFmtId="0" fontId="29" fillId="0" borderId="24" xfId="55" applyFont="1" applyBorder="1" applyAlignment="1" applyProtection="1">
      <alignment horizontal="center" vertical="center"/>
      <protection locked="0"/>
    </xf>
    <xf numFmtId="0" fontId="30" fillId="0" borderId="24" xfId="55" applyNumberFormat="1" applyFont="1" applyBorder="1" applyAlignment="1" applyProtection="1">
      <alignment horizontal="center" vertical="center"/>
      <protection locked="0"/>
    </xf>
    <xf numFmtId="0" fontId="10" fillId="0" borderId="24" xfId="55" applyFont="1" applyBorder="1" applyAlignment="1" applyProtection="1">
      <alignment horizontal="center" vertical="center"/>
      <protection locked="0"/>
    </xf>
    <xf numFmtId="0" fontId="29" fillId="0" borderId="26" xfId="55" applyFont="1" applyBorder="1" applyAlignment="1" applyProtection="1">
      <alignment horizontal="center" vertical="center"/>
      <protection locked="0"/>
    </xf>
    <xf numFmtId="0" fontId="29" fillId="0" borderId="25" xfId="55" applyFont="1" applyBorder="1" applyAlignment="1" applyProtection="1">
      <alignment horizontal="center" vertical="center"/>
      <protection locked="0"/>
    </xf>
    <xf numFmtId="0" fontId="5" fillId="0" borderId="26" xfId="55" applyFont="1" applyBorder="1" applyAlignment="1" applyProtection="1">
      <alignment horizontal="center" vertical="center"/>
      <protection locked="0"/>
    </xf>
    <xf numFmtId="0" fontId="5" fillId="0" borderId="25" xfId="55" applyFont="1" applyBorder="1" applyAlignment="1" applyProtection="1">
      <alignment horizontal="center" vertical="center"/>
      <protection locked="0"/>
    </xf>
    <xf numFmtId="0" fontId="5" fillId="0" borderId="27" xfId="55" applyFont="1" applyBorder="1" applyAlignment="1" applyProtection="1">
      <alignment horizontal="center" vertical="center"/>
      <protection locked="0"/>
    </xf>
    <xf numFmtId="0" fontId="29" fillId="0" borderId="27" xfId="55" applyFont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S-LibStats_99-00allCAMP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8"/>
  <sheetViews>
    <sheetView view="pageLayout" workbookViewId="0" topLeftCell="A1">
      <selection activeCell="B8" sqref="B8"/>
    </sheetView>
  </sheetViews>
  <sheetFormatPr defaultColWidth="9.140625" defaultRowHeight="15"/>
  <cols>
    <col min="1" max="1" width="17.421875" style="0" customWidth="1"/>
    <col min="11" max="11" width="13.421875" style="0" customWidth="1"/>
    <col min="12" max="12" width="12.00390625" style="0" customWidth="1"/>
    <col min="13" max="13" width="13.140625" style="0" customWidth="1"/>
    <col min="14" max="15" width="12.8515625" style="0" customWidth="1"/>
    <col min="16" max="16" width="11.8515625" style="0" customWidth="1"/>
    <col min="17" max="17" width="11.421875" style="0" customWidth="1"/>
    <col min="18" max="18" width="10.421875" style="0" customWidth="1"/>
    <col min="20" max="20" width="12.8515625" style="0" customWidth="1"/>
    <col min="21" max="21" width="12.7109375" style="0" customWidth="1"/>
    <col min="22" max="22" width="10.8515625" style="0" customWidth="1"/>
    <col min="25" max="25" width="12.421875" style="0" customWidth="1"/>
    <col min="26" max="26" width="11.57421875" style="0" customWidth="1"/>
    <col min="29" max="29" width="12.00390625" style="0" customWidth="1"/>
    <col min="31" max="31" width="11.8515625" style="0" customWidth="1"/>
    <col min="32" max="32" width="11.57421875" style="0" customWidth="1"/>
    <col min="33" max="34" width="11.421875" style="0" customWidth="1"/>
    <col min="35" max="35" width="12.421875" style="0" customWidth="1"/>
    <col min="36" max="36" width="11.7109375" style="0" customWidth="1"/>
    <col min="37" max="37" width="13.7109375" style="0" customWidth="1"/>
    <col min="38" max="38" width="12.140625" style="0" customWidth="1"/>
    <col min="39" max="39" width="9.7109375" style="0" customWidth="1"/>
    <col min="48" max="48" width="10.57421875" style="0" customWidth="1"/>
    <col min="55" max="55" width="11.00390625" style="0" customWidth="1"/>
    <col min="56" max="56" width="11.28125" style="0" customWidth="1"/>
    <col min="62" max="62" width="12.00390625" style="0" customWidth="1"/>
    <col min="63" max="63" width="11.140625" style="0" customWidth="1"/>
    <col min="64" max="64" width="11.57421875" style="0" customWidth="1"/>
    <col min="66" max="66" width="9.8515625" style="0" customWidth="1"/>
    <col min="68" max="68" width="10.421875" style="0" customWidth="1"/>
    <col min="69" max="69" width="10.7109375" style="0" customWidth="1"/>
    <col min="72" max="72" width="9.8515625" style="0" customWidth="1"/>
    <col min="75" max="75" width="12.421875" style="0" customWidth="1"/>
    <col min="78" max="78" width="12.00390625" style="0" customWidth="1"/>
    <col min="82" max="82" width="11.421875" style="0" customWidth="1"/>
    <col min="83" max="83" width="10.00390625" style="0" customWidth="1"/>
    <col min="84" max="84" width="10.28125" style="0" customWidth="1"/>
    <col min="85" max="85" width="10.8515625" style="0" customWidth="1"/>
    <col min="86" max="86" width="10.57421875" style="0" customWidth="1"/>
    <col min="87" max="87" width="10.140625" style="0" customWidth="1"/>
    <col min="98" max="98" width="16.140625" style="0" customWidth="1"/>
    <col min="104" max="104" width="10.421875" style="0" customWidth="1"/>
    <col min="105" max="105" width="11.7109375" style="0" customWidth="1"/>
    <col min="106" max="106" width="14.140625" style="0" customWidth="1"/>
    <col min="107" max="107" width="11.140625" style="0" customWidth="1"/>
  </cols>
  <sheetData>
    <row r="1" spans="1:107" s="37" customFormat="1" ht="15.75">
      <c r="A1" s="35"/>
      <c r="B1" s="46"/>
      <c r="C1" s="46"/>
      <c r="D1" s="46"/>
      <c r="E1" s="46"/>
      <c r="F1" s="46"/>
      <c r="G1" s="46"/>
      <c r="H1" s="46"/>
      <c r="I1" s="46"/>
      <c r="J1" s="46"/>
      <c r="K1" s="50" t="s">
        <v>0</v>
      </c>
      <c r="L1" s="50"/>
      <c r="M1" s="44" t="s">
        <v>0</v>
      </c>
      <c r="N1" s="44"/>
      <c r="O1" s="44"/>
      <c r="P1" s="44"/>
      <c r="Q1" s="44" t="s">
        <v>0</v>
      </c>
      <c r="R1" s="44"/>
      <c r="S1" s="44"/>
      <c r="T1" s="44"/>
      <c r="U1" s="44"/>
      <c r="V1" s="44" t="s">
        <v>0</v>
      </c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 t="s">
        <v>0</v>
      </c>
      <c r="AH1" s="44"/>
      <c r="AI1" s="44"/>
      <c r="AJ1" s="44"/>
      <c r="AK1" s="44"/>
      <c r="AL1" s="45" t="s">
        <v>1</v>
      </c>
      <c r="AM1" s="45"/>
      <c r="AN1" s="45"/>
      <c r="AO1" s="45"/>
      <c r="AP1" s="45"/>
      <c r="AQ1" s="45" t="s">
        <v>1</v>
      </c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 t="s">
        <v>1</v>
      </c>
      <c r="BD1" s="45"/>
      <c r="BE1" s="45"/>
      <c r="BF1" s="45"/>
      <c r="BG1" s="45"/>
      <c r="BH1" s="45"/>
      <c r="BI1" s="45"/>
      <c r="BJ1" s="44" t="s">
        <v>1</v>
      </c>
      <c r="BK1" s="44"/>
      <c r="BL1" s="44"/>
      <c r="BM1" s="44"/>
      <c r="BN1" s="44" t="s">
        <v>1</v>
      </c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 t="s">
        <v>1</v>
      </c>
      <c r="BZ1" s="44"/>
      <c r="CA1" s="44"/>
      <c r="CB1" s="44"/>
      <c r="CC1" s="44"/>
      <c r="CD1" s="44"/>
      <c r="CE1" s="44"/>
      <c r="CF1" s="44"/>
      <c r="CG1" s="44"/>
      <c r="CH1" s="53" t="s">
        <v>8</v>
      </c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40" t="s">
        <v>8</v>
      </c>
      <c r="CU1" s="54" t="s">
        <v>8</v>
      </c>
      <c r="CV1" s="54"/>
      <c r="CW1" s="54"/>
      <c r="CX1" s="54"/>
      <c r="CY1" s="54"/>
      <c r="CZ1" s="54"/>
      <c r="DA1" s="54"/>
      <c r="DB1" s="54"/>
      <c r="DC1" s="55"/>
    </row>
    <row r="2" spans="1:107" s="33" customFormat="1" ht="27" customHeight="1">
      <c r="A2" s="36"/>
      <c r="B2" s="38" t="s">
        <v>2</v>
      </c>
      <c r="C2" s="47" t="s">
        <v>3</v>
      </c>
      <c r="D2" s="48"/>
      <c r="E2" s="48"/>
      <c r="F2" s="48"/>
      <c r="G2" s="48"/>
      <c r="H2" s="48"/>
      <c r="I2" s="48"/>
      <c r="J2" s="48"/>
      <c r="K2" s="49" t="s">
        <v>4</v>
      </c>
      <c r="L2" s="49"/>
      <c r="M2" s="49" t="s">
        <v>4</v>
      </c>
      <c r="N2" s="49"/>
      <c r="O2" s="49"/>
      <c r="P2" s="49"/>
      <c r="Q2" s="43" t="s">
        <v>5</v>
      </c>
      <c r="R2" s="43"/>
      <c r="S2" s="43"/>
      <c r="T2" s="43"/>
      <c r="U2" s="43"/>
      <c r="V2" s="43" t="s">
        <v>5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 t="s">
        <v>5</v>
      </c>
      <c r="AH2" s="43"/>
      <c r="AI2" s="43"/>
      <c r="AJ2" s="43"/>
      <c r="AK2" s="43"/>
      <c r="AL2" s="43" t="s">
        <v>6</v>
      </c>
      <c r="AM2" s="43"/>
      <c r="AN2" s="43"/>
      <c r="AO2" s="43"/>
      <c r="AP2" s="43"/>
      <c r="AQ2" s="43" t="s">
        <v>6</v>
      </c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 t="s">
        <v>6</v>
      </c>
      <c r="BD2" s="43"/>
      <c r="BE2" s="43"/>
      <c r="BF2" s="43"/>
      <c r="BG2" s="43"/>
      <c r="BH2" s="43"/>
      <c r="BI2" s="43"/>
      <c r="BJ2" s="43" t="s">
        <v>7</v>
      </c>
      <c r="BK2" s="43"/>
      <c r="BL2" s="43"/>
      <c r="BM2" s="43"/>
      <c r="BN2" s="43" t="s">
        <v>7</v>
      </c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 t="s">
        <v>7</v>
      </c>
      <c r="BZ2" s="43"/>
      <c r="CA2" s="43"/>
      <c r="CB2" s="43"/>
      <c r="CC2" s="43"/>
      <c r="CD2" s="43"/>
      <c r="CE2" s="43"/>
      <c r="CF2" s="43"/>
      <c r="CG2" s="43"/>
      <c r="CH2" s="51" t="s">
        <v>216</v>
      </c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39" t="s">
        <v>216</v>
      </c>
      <c r="CU2" s="52" t="s">
        <v>217</v>
      </c>
      <c r="CV2" s="52"/>
      <c r="CW2" s="52"/>
      <c r="CX2" s="52"/>
      <c r="CY2" s="52"/>
      <c r="CZ2" s="52"/>
      <c r="DA2" s="52"/>
      <c r="DB2" s="52"/>
      <c r="DC2" s="56"/>
    </row>
    <row r="3" spans="1:107" s="28" customFormat="1" ht="96.75" customHeight="1">
      <c r="A3" s="22"/>
      <c r="B3" s="23" t="s">
        <v>9</v>
      </c>
      <c r="C3" s="23" t="s">
        <v>10</v>
      </c>
      <c r="D3" s="23" t="s">
        <v>11</v>
      </c>
      <c r="E3" s="23" t="s">
        <v>12</v>
      </c>
      <c r="F3" s="23" t="s">
        <v>13</v>
      </c>
      <c r="G3" s="23" t="s">
        <v>14</v>
      </c>
      <c r="H3" s="23" t="s">
        <v>15</v>
      </c>
      <c r="I3" s="23" t="s">
        <v>16</v>
      </c>
      <c r="J3" s="24" t="s">
        <v>201</v>
      </c>
      <c r="K3" s="25" t="s">
        <v>17</v>
      </c>
      <c r="L3" s="25" t="s">
        <v>18</v>
      </c>
      <c r="M3" s="23" t="s">
        <v>19</v>
      </c>
      <c r="N3" s="23" t="s">
        <v>20</v>
      </c>
      <c r="O3" s="24" t="s">
        <v>202</v>
      </c>
      <c r="P3" s="23" t="s">
        <v>21</v>
      </c>
      <c r="Q3" s="23" t="s">
        <v>22</v>
      </c>
      <c r="R3" s="23" t="s">
        <v>23</v>
      </c>
      <c r="S3" s="23" t="s">
        <v>24</v>
      </c>
      <c r="T3" s="23" t="s">
        <v>25</v>
      </c>
      <c r="U3" s="34" t="s">
        <v>26</v>
      </c>
      <c r="V3" s="23" t="s">
        <v>27</v>
      </c>
      <c r="W3" s="23" t="s">
        <v>28</v>
      </c>
      <c r="X3" s="23" t="s">
        <v>29</v>
      </c>
      <c r="Y3" s="23" t="s">
        <v>209</v>
      </c>
      <c r="Z3" s="23" t="s">
        <v>30</v>
      </c>
      <c r="AA3" s="23" t="s">
        <v>31</v>
      </c>
      <c r="AB3" s="23" t="s">
        <v>32</v>
      </c>
      <c r="AC3" s="24" t="s">
        <v>203</v>
      </c>
      <c r="AD3" s="23" t="s">
        <v>210</v>
      </c>
      <c r="AE3" s="23" t="s">
        <v>33</v>
      </c>
      <c r="AF3" s="23" t="s">
        <v>34</v>
      </c>
      <c r="AG3" s="23" t="s">
        <v>215</v>
      </c>
      <c r="AH3" s="23" t="s">
        <v>35</v>
      </c>
      <c r="AI3" s="24" t="s">
        <v>204</v>
      </c>
      <c r="AJ3" s="23" t="s">
        <v>36</v>
      </c>
      <c r="AK3" s="24" t="s">
        <v>205</v>
      </c>
      <c r="AL3" s="24" t="s">
        <v>206</v>
      </c>
      <c r="AM3" s="24" t="s">
        <v>207</v>
      </c>
      <c r="AN3" s="23" t="s">
        <v>37</v>
      </c>
      <c r="AO3" s="23" t="s">
        <v>38</v>
      </c>
      <c r="AP3" s="23" t="s">
        <v>39</v>
      </c>
      <c r="AQ3" s="23" t="s">
        <v>40</v>
      </c>
      <c r="AR3" s="23" t="s">
        <v>41</v>
      </c>
      <c r="AS3" s="23" t="s">
        <v>42</v>
      </c>
      <c r="AT3" s="23" t="s">
        <v>43</v>
      </c>
      <c r="AU3" s="24" t="s">
        <v>44</v>
      </c>
      <c r="AV3" s="23" t="s">
        <v>45</v>
      </c>
      <c r="AW3" s="24" t="s">
        <v>46</v>
      </c>
      <c r="AX3" s="23" t="s">
        <v>47</v>
      </c>
      <c r="AY3" s="26" t="s">
        <v>211</v>
      </c>
      <c r="AZ3" s="23" t="s">
        <v>212</v>
      </c>
      <c r="BA3" s="23" t="s">
        <v>50</v>
      </c>
      <c r="BB3" s="23" t="s">
        <v>51</v>
      </c>
      <c r="BC3" s="23" t="s">
        <v>52</v>
      </c>
      <c r="BD3" s="23" t="s">
        <v>53</v>
      </c>
      <c r="BE3" s="23" t="s">
        <v>54</v>
      </c>
      <c r="BF3" s="23" t="s">
        <v>55</v>
      </c>
      <c r="BG3" s="23" t="s">
        <v>56</v>
      </c>
      <c r="BH3" s="23" t="s">
        <v>57</v>
      </c>
      <c r="BI3" s="23" t="s">
        <v>58</v>
      </c>
      <c r="BJ3" s="24" t="s">
        <v>206</v>
      </c>
      <c r="BK3" s="24" t="s">
        <v>207</v>
      </c>
      <c r="BL3" s="23" t="s">
        <v>37</v>
      </c>
      <c r="BM3" s="23" t="s">
        <v>38</v>
      </c>
      <c r="BN3" s="23" t="s">
        <v>41</v>
      </c>
      <c r="BO3" s="23" t="s">
        <v>42</v>
      </c>
      <c r="BP3" s="23" t="s">
        <v>59</v>
      </c>
      <c r="BQ3" s="23" t="s">
        <v>45</v>
      </c>
      <c r="BR3" s="24" t="s">
        <v>46</v>
      </c>
      <c r="BS3" s="23" t="s">
        <v>47</v>
      </c>
      <c r="BT3" s="26" t="s">
        <v>48</v>
      </c>
      <c r="BU3" s="23" t="s">
        <v>49</v>
      </c>
      <c r="BV3" s="23" t="s">
        <v>50</v>
      </c>
      <c r="BW3" s="23" t="s">
        <v>51</v>
      </c>
      <c r="BX3" s="23" t="s">
        <v>60</v>
      </c>
      <c r="BY3" s="23" t="s">
        <v>53</v>
      </c>
      <c r="BZ3" s="23" t="s">
        <v>54</v>
      </c>
      <c r="CA3" s="23" t="s">
        <v>55</v>
      </c>
      <c r="CB3" s="23" t="s">
        <v>61</v>
      </c>
      <c r="CC3" s="23" t="s">
        <v>57</v>
      </c>
      <c r="CD3" s="23" t="s">
        <v>62</v>
      </c>
      <c r="CE3" s="24" t="s">
        <v>63</v>
      </c>
      <c r="CF3" s="24" t="s">
        <v>64</v>
      </c>
      <c r="CG3" s="23" t="s">
        <v>65</v>
      </c>
      <c r="CH3" s="24" t="s">
        <v>66</v>
      </c>
      <c r="CI3" s="23" t="s">
        <v>67</v>
      </c>
      <c r="CJ3" s="23" t="s">
        <v>68</v>
      </c>
      <c r="CK3" s="24" t="s">
        <v>208</v>
      </c>
      <c r="CL3" s="23" t="s">
        <v>69</v>
      </c>
      <c r="CM3" s="23" t="s">
        <v>70</v>
      </c>
      <c r="CN3" s="23" t="s">
        <v>71</v>
      </c>
      <c r="CO3" s="23" t="s">
        <v>72</v>
      </c>
      <c r="CP3" s="23" t="s">
        <v>73</v>
      </c>
      <c r="CQ3" s="24" t="s">
        <v>74</v>
      </c>
      <c r="CR3" s="23" t="s">
        <v>75</v>
      </c>
      <c r="CS3" s="23" t="s">
        <v>76</v>
      </c>
      <c r="CT3" s="23" t="s">
        <v>71</v>
      </c>
      <c r="CU3" s="23" t="s">
        <v>77</v>
      </c>
      <c r="CV3" s="23" t="s">
        <v>78</v>
      </c>
      <c r="CW3" s="23" t="s">
        <v>79</v>
      </c>
      <c r="CX3" s="23" t="s">
        <v>80</v>
      </c>
      <c r="CY3" s="23" t="s">
        <v>213</v>
      </c>
      <c r="CZ3" s="23" t="s">
        <v>81</v>
      </c>
      <c r="DA3" s="23" t="s">
        <v>214</v>
      </c>
      <c r="DB3" s="24" t="s">
        <v>82</v>
      </c>
      <c r="DC3" s="27" t="s">
        <v>83</v>
      </c>
    </row>
    <row r="4" spans="1:107" ht="16.5" thickBot="1">
      <c r="A4" s="1" t="s">
        <v>84</v>
      </c>
      <c r="B4" s="2" t="s">
        <v>85</v>
      </c>
      <c r="C4" s="3" t="s">
        <v>86</v>
      </c>
      <c r="D4" s="3" t="s">
        <v>87</v>
      </c>
      <c r="E4" s="3" t="s">
        <v>88</v>
      </c>
      <c r="F4" s="3" t="s">
        <v>89</v>
      </c>
      <c r="G4" s="3" t="s">
        <v>90</v>
      </c>
      <c r="H4" s="3" t="s">
        <v>91</v>
      </c>
      <c r="I4" s="4" t="s">
        <v>92</v>
      </c>
      <c r="J4" s="2" t="s">
        <v>93</v>
      </c>
      <c r="K4" s="3" t="s">
        <v>94</v>
      </c>
      <c r="L4" s="3" t="s">
        <v>95</v>
      </c>
      <c r="M4" s="3" t="s">
        <v>96</v>
      </c>
      <c r="N4" s="3" t="s">
        <v>97</v>
      </c>
      <c r="O4" s="2" t="s">
        <v>98</v>
      </c>
      <c r="P4" s="4" t="s">
        <v>99</v>
      </c>
      <c r="Q4" s="3" t="s">
        <v>100</v>
      </c>
      <c r="R4" s="3" t="s">
        <v>101</v>
      </c>
      <c r="S4" s="3" t="s">
        <v>102</v>
      </c>
      <c r="T4" s="4" t="s">
        <v>103</v>
      </c>
      <c r="U4" s="3" t="s">
        <v>104</v>
      </c>
      <c r="V4" s="3" t="s">
        <v>105</v>
      </c>
      <c r="W4" s="3" t="s">
        <v>106</v>
      </c>
      <c r="X4" s="3" t="s">
        <v>107</v>
      </c>
      <c r="Y4" s="3" t="s">
        <v>108</v>
      </c>
      <c r="Z4" s="3" t="s">
        <v>109</v>
      </c>
      <c r="AA4" s="3" t="s">
        <v>110</v>
      </c>
      <c r="AB4" s="4" t="s">
        <v>111</v>
      </c>
      <c r="AC4" s="4" t="s">
        <v>112</v>
      </c>
      <c r="AD4" s="5" t="s">
        <v>113</v>
      </c>
      <c r="AE4" s="3" t="s">
        <v>114</v>
      </c>
      <c r="AF4" s="3" t="s">
        <v>115</v>
      </c>
      <c r="AG4" s="3" t="s">
        <v>116</v>
      </c>
      <c r="AH4" s="3" t="s">
        <v>117</v>
      </c>
      <c r="AI4" s="3" t="s">
        <v>118</v>
      </c>
      <c r="AJ4" s="3" t="s">
        <v>119</v>
      </c>
      <c r="AK4" s="4" t="s">
        <v>120</v>
      </c>
      <c r="AL4" s="4" t="s">
        <v>121</v>
      </c>
      <c r="AM4" s="3" t="s">
        <v>122</v>
      </c>
      <c r="AN4" s="3" t="s">
        <v>123</v>
      </c>
      <c r="AO4" s="3" t="s">
        <v>124</v>
      </c>
      <c r="AP4" s="3" t="s">
        <v>125</v>
      </c>
      <c r="AQ4" s="3" t="s">
        <v>126</v>
      </c>
      <c r="AR4" s="3" t="s">
        <v>127</v>
      </c>
      <c r="AS4" s="3" t="s">
        <v>128</v>
      </c>
      <c r="AT4" s="3" t="s">
        <v>129</v>
      </c>
      <c r="AU4" s="4" t="s">
        <v>130</v>
      </c>
      <c r="AV4" s="3" t="s">
        <v>131</v>
      </c>
      <c r="AW4" s="3" t="s">
        <v>132</v>
      </c>
      <c r="AX4" s="3" t="s">
        <v>133</v>
      </c>
      <c r="AY4" s="3" t="s">
        <v>134</v>
      </c>
      <c r="AZ4" s="3" t="s">
        <v>135</v>
      </c>
      <c r="BA4" s="3" t="s">
        <v>136</v>
      </c>
      <c r="BB4" s="3" t="s">
        <v>137</v>
      </c>
      <c r="BC4" s="3" t="s">
        <v>138</v>
      </c>
      <c r="BD4" s="3" t="s">
        <v>139</v>
      </c>
      <c r="BE4" s="3" t="s">
        <v>140</v>
      </c>
      <c r="BF4" s="3" t="s">
        <v>141</v>
      </c>
      <c r="BG4" s="3" t="s">
        <v>142</v>
      </c>
      <c r="BH4" s="3" t="s">
        <v>143</v>
      </c>
      <c r="BI4" s="4" t="s">
        <v>144</v>
      </c>
      <c r="BJ4" s="3" t="s">
        <v>121</v>
      </c>
      <c r="BK4" s="3" t="s">
        <v>122</v>
      </c>
      <c r="BL4" s="3" t="s">
        <v>123</v>
      </c>
      <c r="BM4" s="3" t="s">
        <v>124</v>
      </c>
      <c r="BN4" s="3" t="s">
        <v>127</v>
      </c>
      <c r="BO4" s="4" t="s">
        <v>128</v>
      </c>
      <c r="BP4" s="3" t="s">
        <v>129</v>
      </c>
      <c r="BQ4" s="3" t="s">
        <v>131</v>
      </c>
      <c r="BR4" s="3" t="s">
        <v>132</v>
      </c>
      <c r="BS4" s="3" t="s">
        <v>133</v>
      </c>
      <c r="BT4" s="3" t="s">
        <v>134</v>
      </c>
      <c r="BU4" s="3" t="s">
        <v>135</v>
      </c>
      <c r="BV4" s="4" t="s">
        <v>136</v>
      </c>
      <c r="BW4" s="3" t="s">
        <v>137</v>
      </c>
      <c r="BX4" s="3" t="s">
        <v>138</v>
      </c>
      <c r="BY4" s="3" t="s">
        <v>139</v>
      </c>
      <c r="BZ4" s="3" t="s">
        <v>140</v>
      </c>
      <c r="CA4" s="3" t="s">
        <v>141</v>
      </c>
      <c r="CB4" s="3" t="s">
        <v>142</v>
      </c>
      <c r="CC4" s="3" t="s">
        <v>143</v>
      </c>
      <c r="CD4" s="3" t="s">
        <v>144</v>
      </c>
      <c r="CE4" s="3" t="s">
        <v>145</v>
      </c>
      <c r="CF4" s="3" t="s">
        <v>146</v>
      </c>
      <c r="CG4" s="3" t="s">
        <v>147</v>
      </c>
      <c r="CH4" s="3" t="s">
        <v>148</v>
      </c>
      <c r="CI4" s="3" t="s">
        <v>149</v>
      </c>
      <c r="CJ4" s="4" t="s">
        <v>150</v>
      </c>
      <c r="CK4" s="3" t="s">
        <v>151</v>
      </c>
      <c r="CL4" s="3" t="s">
        <v>152</v>
      </c>
      <c r="CM4" s="3" t="s">
        <v>153</v>
      </c>
      <c r="CN4" s="3" t="s">
        <v>154</v>
      </c>
      <c r="CO4" s="3" t="s">
        <v>155</v>
      </c>
      <c r="CP4" s="3" t="s">
        <v>156</v>
      </c>
      <c r="CQ4" s="3" t="s">
        <v>157</v>
      </c>
      <c r="CR4" s="3" t="s">
        <v>158</v>
      </c>
      <c r="CS4" s="3" t="s">
        <v>159</v>
      </c>
      <c r="CT4" s="3" t="s">
        <v>160</v>
      </c>
      <c r="CU4" s="4" t="s">
        <v>161</v>
      </c>
      <c r="CV4" s="3" t="s">
        <v>162</v>
      </c>
      <c r="CW4" s="3" t="s">
        <v>163</v>
      </c>
      <c r="CX4" s="3" t="s">
        <v>164</v>
      </c>
      <c r="CY4" s="3" t="s">
        <v>165</v>
      </c>
      <c r="CZ4" s="3" t="s">
        <v>166</v>
      </c>
      <c r="DA4" s="3" t="s">
        <v>167</v>
      </c>
      <c r="DB4" s="3" t="s">
        <v>168</v>
      </c>
      <c r="DC4" s="3" t="s">
        <v>169</v>
      </c>
    </row>
    <row r="5" spans="1:107" ht="15">
      <c r="A5" s="6" t="s">
        <v>170</v>
      </c>
      <c r="B5" s="7">
        <v>1</v>
      </c>
      <c r="C5" s="8">
        <f>D5+E5</f>
        <v>11.4</v>
      </c>
      <c r="D5" s="9">
        <v>8.4</v>
      </c>
      <c r="E5" s="9">
        <v>3</v>
      </c>
      <c r="F5" s="9">
        <v>13</v>
      </c>
      <c r="G5" s="9">
        <v>11</v>
      </c>
      <c r="H5" s="9">
        <v>0</v>
      </c>
      <c r="I5" s="9">
        <v>3.7</v>
      </c>
      <c r="J5" s="8">
        <f>C5+F5+H5+I5</f>
        <v>28.099999999999998</v>
      </c>
      <c r="K5" s="10">
        <v>801160.08</v>
      </c>
      <c r="L5" s="10">
        <v>544024.08</v>
      </c>
      <c r="M5" s="11">
        <f>K5-L5</f>
        <v>257136</v>
      </c>
      <c r="N5" s="12">
        <v>583295</v>
      </c>
      <c r="O5" s="11">
        <f>K5+N5</f>
        <v>1384455.08</v>
      </c>
      <c r="P5" s="10">
        <v>57304.64</v>
      </c>
      <c r="Q5" s="10">
        <v>247036</v>
      </c>
      <c r="R5" s="10">
        <v>236255</v>
      </c>
      <c r="S5" s="10">
        <v>10781</v>
      </c>
      <c r="T5" s="11">
        <f>U5+V5</f>
        <v>172101</v>
      </c>
      <c r="U5" s="10">
        <v>126989</v>
      </c>
      <c r="V5" s="10">
        <v>45112</v>
      </c>
      <c r="W5" s="10">
        <v>5080</v>
      </c>
      <c r="X5" s="10">
        <v>1296</v>
      </c>
      <c r="Y5" s="10">
        <v>221537</v>
      </c>
      <c r="Z5" s="10">
        <v>179760</v>
      </c>
      <c r="AA5" s="10">
        <v>-660</v>
      </c>
      <c r="AB5" s="10">
        <v>0</v>
      </c>
      <c r="AC5" s="11">
        <f>SUM(Q5,T5,W5,X5,Y5,AA5,AB5)</f>
        <v>646390</v>
      </c>
      <c r="AD5" s="10">
        <v>0</v>
      </c>
      <c r="AE5" s="10">
        <v>7208</v>
      </c>
      <c r="AF5" s="10">
        <v>16383</v>
      </c>
      <c r="AG5" s="10">
        <v>35046</v>
      </c>
      <c r="AH5" s="10">
        <v>288565</v>
      </c>
      <c r="AI5" s="11">
        <f>SUM(O5,P5,Q5,T5,W5,X5,Y5,AA5,AB5,AD5,AE5,AF5,AG5,AH5)</f>
        <v>2435351.7199999997</v>
      </c>
      <c r="AJ5" s="10">
        <v>551543</v>
      </c>
      <c r="AK5" s="11">
        <f>AJ5+AI5</f>
        <v>2986894.7199999997</v>
      </c>
      <c r="AL5" s="13">
        <f>SUM(AN5,AR5,AS5,AT5)</f>
        <v>4902</v>
      </c>
      <c r="AM5" s="14">
        <v>11556</v>
      </c>
      <c r="AN5" s="14">
        <v>3832</v>
      </c>
      <c r="AO5" s="14">
        <v>11556</v>
      </c>
      <c r="AP5" s="14">
        <v>3045</v>
      </c>
      <c r="AQ5" s="14">
        <v>787</v>
      </c>
      <c r="AR5" s="14">
        <v>845</v>
      </c>
      <c r="AS5" s="14">
        <v>150</v>
      </c>
      <c r="AT5" s="14">
        <v>75</v>
      </c>
      <c r="AU5" s="14">
        <v>1910</v>
      </c>
      <c r="AV5" s="14" t="s">
        <v>171</v>
      </c>
      <c r="AW5" s="14">
        <v>0</v>
      </c>
      <c r="AX5" s="14">
        <v>0</v>
      </c>
      <c r="AY5" s="14">
        <v>0</v>
      </c>
      <c r="AZ5" s="14">
        <v>0</v>
      </c>
      <c r="BA5" s="14">
        <v>5427</v>
      </c>
      <c r="BB5" s="14">
        <v>70</v>
      </c>
      <c r="BC5" s="14">
        <v>2</v>
      </c>
      <c r="BD5" s="14">
        <v>20</v>
      </c>
      <c r="BE5" s="14">
        <v>11</v>
      </c>
      <c r="BF5" s="14">
        <v>112</v>
      </c>
      <c r="BG5" s="14">
        <v>64</v>
      </c>
      <c r="BH5" s="14">
        <v>160</v>
      </c>
      <c r="BI5" s="14" t="s">
        <v>171</v>
      </c>
      <c r="BJ5" s="13">
        <f aca="true" t="shared" si="0" ref="BJ5:BJ27">SUM(BL5,BN5,BO5,BP5)</f>
        <v>484496</v>
      </c>
      <c r="BK5" s="14">
        <v>397237</v>
      </c>
      <c r="BL5" s="14">
        <v>386873</v>
      </c>
      <c r="BM5" s="14">
        <v>0</v>
      </c>
      <c r="BN5" s="14">
        <v>86150</v>
      </c>
      <c r="BO5" s="14">
        <v>7568</v>
      </c>
      <c r="BP5" s="14">
        <v>3905</v>
      </c>
      <c r="BQ5" s="14" t="s">
        <v>171</v>
      </c>
      <c r="BR5" s="14">
        <v>507</v>
      </c>
      <c r="BS5" s="14">
        <v>3820</v>
      </c>
      <c r="BT5" s="14">
        <v>431</v>
      </c>
      <c r="BU5" s="14">
        <v>76</v>
      </c>
      <c r="BV5" s="14">
        <v>25896</v>
      </c>
      <c r="BW5" s="14">
        <v>728245</v>
      </c>
      <c r="BX5" s="14">
        <v>812</v>
      </c>
      <c r="BY5" s="14">
        <v>14072</v>
      </c>
      <c r="BZ5" s="14">
        <v>161</v>
      </c>
      <c r="CA5" s="14">
        <v>2903</v>
      </c>
      <c r="CB5" s="14">
        <v>5883</v>
      </c>
      <c r="CC5" s="14">
        <v>2413</v>
      </c>
      <c r="CD5" s="14" t="s">
        <v>171</v>
      </c>
      <c r="CE5" s="14">
        <v>38581</v>
      </c>
      <c r="CF5" s="14">
        <v>42531</v>
      </c>
      <c r="CG5" s="14">
        <v>355</v>
      </c>
      <c r="CH5" s="14">
        <v>6302</v>
      </c>
      <c r="CI5" s="14">
        <v>2107</v>
      </c>
      <c r="CJ5" s="14">
        <v>4990</v>
      </c>
      <c r="CK5" s="13">
        <f>SUM(CI5,CJ5)</f>
        <v>7097</v>
      </c>
      <c r="CL5" s="14">
        <v>4703</v>
      </c>
      <c r="CM5" s="14">
        <v>273</v>
      </c>
      <c r="CN5" s="14">
        <v>0</v>
      </c>
      <c r="CO5" s="14">
        <v>1991</v>
      </c>
      <c r="CP5" s="14">
        <v>2392</v>
      </c>
      <c r="CQ5" s="13">
        <f>SUM(CP5,CO5)</f>
        <v>4383</v>
      </c>
      <c r="CR5" s="14">
        <v>2774</v>
      </c>
      <c r="CS5" s="14">
        <v>409</v>
      </c>
      <c r="CT5" s="14">
        <v>0</v>
      </c>
      <c r="CU5" s="14">
        <v>345</v>
      </c>
      <c r="CV5" s="14">
        <v>9106</v>
      </c>
      <c r="CW5" s="14">
        <v>160</v>
      </c>
      <c r="CX5" s="14">
        <v>80</v>
      </c>
      <c r="CY5" s="14">
        <v>288</v>
      </c>
      <c r="CZ5" s="14">
        <v>85.5</v>
      </c>
      <c r="DA5" s="14">
        <v>117</v>
      </c>
      <c r="DB5" s="14">
        <v>14102</v>
      </c>
      <c r="DC5" s="14">
        <v>459</v>
      </c>
    </row>
    <row r="6" spans="1:107" ht="15">
      <c r="A6" s="6" t="s">
        <v>172</v>
      </c>
      <c r="B6" s="7">
        <v>0</v>
      </c>
      <c r="C6" s="8">
        <f>D6+E6</f>
        <v>9.5</v>
      </c>
      <c r="D6" s="9">
        <v>8.5</v>
      </c>
      <c r="E6" s="9">
        <v>1</v>
      </c>
      <c r="F6" s="9">
        <v>9</v>
      </c>
      <c r="G6" s="9">
        <v>7</v>
      </c>
      <c r="H6" s="9">
        <v>0</v>
      </c>
      <c r="I6" s="9">
        <v>7.5</v>
      </c>
      <c r="J6" s="8">
        <f>C6+F6+H6+I6</f>
        <v>26</v>
      </c>
      <c r="K6" s="10">
        <v>700453</v>
      </c>
      <c r="L6" s="10">
        <v>565453</v>
      </c>
      <c r="M6" s="11">
        <f>K6-L6</f>
        <v>135000</v>
      </c>
      <c r="N6" s="15">
        <v>359545</v>
      </c>
      <c r="O6" s="11">
        <f>K6+N6</f>
        <v>1059998</v>
      </c>
      <c r="P6" s="10">
        <v>45491</v>
      </c>
      <c r="Q6" s="10">
        <v>79880</v>
      </c>
      <c r="R6" s="10">
        <v>70408</v>
      </c>
      <c r="S6" s="10">
        <v>9472</v>
      </c>
      <c r="T6" s="11">
        <f>U6+V6</f>
        <v>3682</v>
      </c>
      <c r="U6" s="10">
        <v>3682</v>
      </c>
      <c r="V6" s="10">
        <v>0</v>
      </c>
      <c r="W6" s="10">
        <v>0</v>
      </c>
      <c r="X6" s="10">
        <v>9463</v>
      </c>
      <c r="Y6" s="10">
        <v>154789</v>
      </c>
      <c r="Z6" s="10">
        <v>39262</v>
      </c>
      <c r="AA6" s="10">
        <v>2118</v>
      </c>
      <c r="AB6" s="10">
        <v>13724</v>
      </c>
      <c r="AC6" s="11">
        <v>263656</v>
      </c>
      <c r="AD6" s="10">
        <v>6871</v>
      </c>
      <c r="AE6" s="10">
        <v>0</v>
      </c>
      <c r="AF6" s="10">
        <v>38212</v>
      </c>
      <c r="AG6" s="10">
        <v>29660</v>
      </c>
      <c r="AH6" s="10">
        <v>0</v>
      </c>
      <c r="AI6" s="11">
        <f aca="true" t="shared" si="1" ref="AI6:AI27">SUM(O6,P6,Q6,T6,W6,X6,Y6,AA6,AB6,AD6,AE6,AF6,AG6,AH6)</f>
        <v>1443888</v>
      </c>
      <c r="AJ6" s="10">
        <v>414688</v>
      </c>
      <c r="AK6" s="11">
        <f>AJ6+AI6</f>
        <v>1858576</v>
      </c>
      <c r="AL6" s="13">
        <f>SUM(AN6,AR6,AS6,AT6)</f>
        <v>2608</v>
      </c>
      <c r="AM6" s="14">
        <v>0</v>
      </c>
      <c r="AN6">
        <v>1994</v>
      </c>
      <c r="AO6" s="14">
        <v>0</v>
      </c>
      <c r="AP6" s="14">
        <v>1694</v>
      </c>
      <c r="AQ6" s="14">
        <v>300</v>
      </c>
      <c r="AR6" s="14">
        <v>0</v>
      </c>
      <c r="AS6" s="14">
        <v>214</v>
      </c>
      <c r="AT6" s="14">
        <v>400</v>
      </c>
      <c r="AU6" s="14">
        <v>120</v>
      </c>
      <c r="AV6" s="14">
        <v>0</v>
      </c>
      <c r="AW6" s="14">
        <v>47</v>
      </c>
      <c r="AX6" s="14">
        <v>47</v>
      </c>
      <c r="AY6" s="14">
        <v>47</v>
      </c>
      <c r="AZ6" s="14">
        <v>0</v>
      </c>
      <c r="BA6" s="14">
        <v>11007</v>
      </c>
      <c r="BB6" s="14">
        <v>0</v>
      </c>
      <c r="BC6" s="14">
        <v>0</v>
      </c>
      <c r="BD6" s="14">
        <v>0</v>
      </c>
      <c r="BE6" s="14">
        <v>0</v>
      </c>
      <c r="BF6" s="14">
        <v>11</v>
      </c>
      <c r="BG6" s="14">
        <v>67</v>
      </c>
      <c r="BH6" s="14">
        <v>0</v>
      </c>
      <c r="BI6" s="14">
        <v>0</v>
      </c>
      <c r="BJ6" s="13">
        <f t="shared" si="0"/>
        <v>74968</v>
      </c>
      <c r="BK6">
        <v>209541</v>
      </c>
      <c r="BL6">
        <v>69875</v>
      </c>
      <c r="BM6">
        <v>134583</v>
      </c>
      <c r="BN6" s="14">
        <v>0</v>
      </c>
      <c r="BO6" s="14">
        <v>4693</v>
      </c>
      <c r="BP6" s="14">
        <v>400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380</v>
      </c>
      <c r="BY6" s="14">
        <v>8</v>
      </c>
      <c r="BZ6" s="14">
        <v>0</v>
      </c>
      <c r="CA6" s="14">
        <v>669</v>
      </c>
      <c r="CB6" s="14">
        <v>1370</v>
      </c>
      <c r="CC6" s="14">
        <v>20</v>
      </c>
      <c r="CD6" s="14">
        <v>133</v>
      </c>
      <c r="CE6" s="14">
        <v>24040</v>
      </c>
      <c r="CF6" s="14">
        <v>2805</v>
      </c>
      <c r="CG6" s="14">
        <v>43</v>
      </c>
      <c r="CH6" s="14">
        <v>2342</v>
      </c>
      <c r="CI6" s="14">
        <v>740</v>
      </c>
      <c r="CJ6" s="14">
        <v>205</v>
      </c>
      <c r="CK6" s="13">
        <v>945</v>
      </c>
      <c r="CL6" s="14">
        <v>414</v>
      </c>
      <c r="CM6" s="14">
        <v>15</v>
      </c>
      <c r="CN6" s="14">
        <v>0</v>
      </c>
      <c r="CO6" s="14">
        <v>1933</v>
      </c>
      <c r="CP6" s="14">
        <v>1737</v>
      </c>
      <c r="CQ6" s="13">
        <f aca="true" t="shared" si="2" ref="CQ6:CQ21">SUM(CP6,CO6)</f>
        <v>3670</v>
      </c>
      <c r="CR6" s="14">
        <v>2650</v>
      </c>
      <c r="CS6" s="14">
        <v>5</v>
      </c>
      <c r="CT6" s="14">
        <v>0</v>
      </c>
      <c r="CU6" s="14">
        <v>154</v>
      </c>
      <c r="CV6" s="14">
        <v>3236</v>
      </c>
      <c r="CW6" s="14">
        <v>64.5</v>
      </c>
      <c r="CX6" s="14">
        <v>82</v>
      </c>
      <c r="CY6" s="14">
        <v>205</v>
      </c>
      <c r="CZ6" s="14">
        <v>81</v>
      </c>
      <c r="DA6" s="14">
        <v>65</v>
      </c>
      <c r="DB6" s="14">
        <v>4403</v>
      </c>
      <c r="DC6" s="14">
        <v>351</v>
      </c>
    </row>
    <row r="7" spans="1:107" ht="15">
      <c r="A7" s="6" t="s">
        <v>173</v>
      </c>
      <c r="B7" s="7">
        <v>0</v>
      </c>
      <c r="C7" s="8">
        <f aca="true" t="shared" si="3" ref="C7:C27">D7+E7</f>
        <v>14.69</v>
      </c>
      <c r="D7" s="9">
        <v>13.69</v>
      </c>
      <c r="E7" s="9">
        <v>1</v>
      </c>
      <c r="F7" s="9">
        <v>31.25</v>
      </c>
      <c r="G7" s="9">
        <v>25.25</v>
      </c>
      <c r="H7" s="9">
        <v>0</v>
      </c>
      <c r="I7" s="9">
        <v>23.77</v>
      </c>
      <c r="J7" s="8">
        <f aca="true" t="shared" si="4" ref="J7:J27">C7+F7+H7+I7</f>
        <v>69.71</v>
      </c>
      <c r="K7" s="10">
        <v>1086322</v>
      </c>
      <c r="L7" s="10">
        <v>950242</v>
      </c>
      <c r="M7" s="11">
        <f aca="true" t="shared" si="5" ref="M7:M27">K7-L7</f>
        <v>136080</v>
      </c>
      <c r="N7" s="15">
        <v>1375040</v>
      </c>
      <c r="O7" s="11">
        <f aca="true" t="shared" si="6" ref="O7:O27">K7+N7</f>
        <v>2461362</v>
      </c>
      <c r="P7" s="10">
        <v>421139</v>
      </c>
      <c r="Q7" s="10">
        <v>208967</v>
      </c>
      <c r="R7" s="10">
        <v>202668</v>
      </c>
      <c r="S7" s="10">
        <v>6299</v>
      </c>
      <c r="T7" s="11">
        <f aca="true" t="shared" si="7" ref="T7:T27">U7+V7</f>
        <v>349507</v>
      </c>
      <c r="U7" s="10">
        <v>267983</v>
      </c>
      <c r="V7" s="10">
        <v>81524</v>
      </c>
      <c r="W7" s="10">
        <v>13213</v>
      </c>
      <c r="X7" s="10">
        <v>10373</v>
      </c>
      <c r="Y7" s="10">
        <v>490693</v>
      </c>
      <c r="Z7" s="10">
        <v>387167</v>
      </c>
      <c r="AA7" s="10">
        <v>6096</v>
      </c>
      <c r="AB7" s="10">
        <v>484</v>
      </c>
      <c r="AC7" s="11">
        <f aca="true" t="shared" si="8" ref="AC7:AC27">SUM(Q7,T7,W7,X7,Y7,AA7,AB7)</f>
        <v>1079333</v>
      </c>
      <c r="AD7" s="10">
        <v>11323</v>
      </c>
      <c r="AE7" s="10">
        <v>20244</v>
      </c>
      <c r="AF7" s="10">
        <v>168745</v>
      </c>
      <c r="AG7" s="10">
        <v>33038</v>
      </c>
      <c r="AH7" s="10">
        <v>54226</v>
      </c>
      <c r="AI7" s="11">
        <f t="shared" si="1"/>
        <v>4249410</v>
      </c>
      <c r="AJ7" s="10">
        <v>0</v>
      </c>
      <c r="AK7" s="11">
        <f aca="true" t="shared" si="9" ref="AK7:AK27">AJ7+AI7</f>
        <v>4249410</v>
      </c>
      <c r="AL7" s="13">
        <f aca="true" t="shared" si="10" ref="AL7:AL27">SUM(AN7,AR7,AS7,AT7)</f>
        <v>5981</v>
      </c>
      <c r="AM7" s="14">
        <v>13256</v>
      </c>
      <c r="AN7" s="14">
        <v>4701</v>
      </c>
      <c r="AO7" s="14" t="s">
        <v>174</v>
      </c>
      <c r="AP7" s="14">
        <v>4641</v>
      </c>
      <c r="AQ7" s="14">
        <v>60</v>
      </c>
      <c r="AR7" s="14">
        <v>1041</v>
      </c>
      <c r="AS7" s="14">
        <v>176</v>
      </c>
      <c r="AT7" s="14">
        <v>63</v>
      </c>
      <c r="AU7" s="14">
        <v>6176</v>
      </c>
      <c r="AV7" s="14">
        <v>0</v>
      </c>
      <c r="AW7" s="14">
        <v>85</v>
      </c>
      <c r="AX7" s="14">
        <v>85</v>
      </c>
      <c r="AY7" s="14">
        <v>83</v>
      </c>
      <c r="AZ7" s="14">
        <v>0</v>
      </c>
      <c r="BA7" s="14" t="s">
        <v>174</v>
      </c>
      <c r="BB7" s="14">
        <v>2228</v>
      </c>
      <c r="BC7" s="14">
        <v>1.5</v>
      </c>
      <c r="BD7" s="14">
        <v>850</v>
      </c>
      <c r="BE7" s="14">
        <v>21116</v>
      </c>
      <c r="BF7" s="14">
        <v>18</v>
      </c>
      <c r="BG7" s="14">
        <v>118</v>
      </c>
      <c r="BH7" s="14">
        <v>10</v>
      </c>
      <c r="BI7" s="14">
        <v>0</v>
      </c>
      <c r="BJ7" s="13">
        <f t="shared" si="0"/>
        <v>953276</v>
      </c>
      <c r="BK7" s="16" t="s">
        <v>174</v>
      </c>
      <c r="BL7" s="14">
        <v>729801</v>
      </c>
      <c r="BM7" s="14">
        <v>6331</v>
      </c>
      <c r="BN7" s="14">
        <v>206955</v>
      </c>
      <c r="BO7" s="14">
        <v>16520</v>
      </c>
      <c r="BP7" s="14">
        <v>0</v>
      </c>
      <c r="BQ7" s="14">
        <v>0</v>
      </c>
      <c r="BR7" s="14">
        <v>1163</v>
      </c>
      <c r="BS7" s="14">
        <v>1079</v>
      </c>
      <c r="BT7" s="14">
        <v>691</v>
      </c>
      <c r="BU7" s="14">
        <v>286</v>
      </c>
      <c r="BV7" s="14">
        <v>6778</v>
      </c>
      <c r="BW7" s="14">
        <v>1152671</v>
      </c>
      <c r="BX7" s="14">
        <v>923.5</v>
      </c>
      <c r="BY7" s="14">
        <v>162766</v>
      </c>
      <c r="BZ7" s="14">
        <v>143134</v>
      </c>
      <c r="CA7" s="14">
        <v>14126</v>
      </c>
      <c r="CB7" s="14">
        <v>11482</v>
      </c>
      <c r="CC7" s="14">
        <v>2199</v>
      </c>
      <c r="CD7" s="14">
        <v>1271904</v>
      </c>
      <c r="CE7" s="14">
        <v>78250</v>
      </c>
      <c r="CF7" s="14">
        <v>70894</v>
      </c>
      <c r="CG7" s="14">
        <v>101</v>
      </c>
      <c r="CH7" s="14">
        <v>47277</v>
      </c>
      <c r="CI7" s="14">
        <v>3244</v>
      </c>
      <c r="CJ7" s="14">
        <v>4989</v>
      </c>
      <c r="CK7" s="13">
        <f aca="true" t="shared" si="11" ref="CK7:CK27">SUM(CI7,CJ7)</f>
        <v>8233</v>
      </c>
      <c r="CL7" s="14">
        <v>5275</v>
      </c>
      <c r="CM7" s="14">
        <v>467</v>
      </c>
      <c r="CN7" s="14">
        <v>0</v>
      </c>
      <c r="CO7" s="14">
        <v>3797</v>
      </c>
      <c r="CP7" s="14">
        <v>4446</v>
      </c>
      <c r="CQ7" s="13">
        <v>8243</v>
      </c>
      <c r="CR7" s="14">
        <v>5143</v>
      </c>
      <c r="CS7" s="14">
        <v>1608</v>
      </c>
      <c r="CT7" s="14">
        <v>0</v>
      </c>
      <c r="CU7" s="14">
        <v>255</v>
      </c>
      <c r="CV7" s="14">
        <v>5156</v>
      </c>
      <c r="CW7" s="14">
        <v>24</v>
      </c>
      <c r="CX7" s="14">
        <v>76</v>
      </c>
      <c r="CY7" s="14">
        <v>96</v>
      </c>
      <c r="CZ7" s="14">
        <v>91</v>
      </c>
      <c r="DA7" s="14">
        <v>122.5</v>
      </c>
      <c r="DB7" s="14">
        <v>27329</v>
      </c>
      <c r="DC7" s="14">
        <v>410</v>
      </c>
    </row>
    <row r="8" spans="1:107" ht="15">
      <c r="A8" s="6" t="s">
        <v>175</v>
      </c>
      <c r="B8" s="7">
        <v>0</v>
      </c>
      <c r="C8" s="8">
        <f t="shared" si="3"/>
        <v>13</v>
      </c>
      <c r="D8" s="9">
        <v>10</v>
      </c>
      <c r="E8" s="9">
        <v>3</v>
      </c>
      <c r="F8" s="9">
        <v>15</v>
      </c>
      <c r="G8" s="9">
        <v>10</v>
      </c>
      <c r="H8" s="9">
        <v>0</v>
      </c>
      <c r="I8" s="9">
        <v>6</v>
      </c>
      <c r="J8" s="8">
        <f t="shared" si="4"/>
        <v>34</v>
      </c>
      <c r="K8" s="10">
        <v>1089023</v>
      </c>
      <c r="L8" s="10">
        <v>759743</v>
      </c>
      <c r="M8" s="11">
        <f t="shared" si="5"/>
        <v>329280</v>
      </c>
      <c r="N8" s="15">
        <v>725140</v>
      </c>
      <c r="O8" s="11">
        <f t="shared" si="6"/>
        <v>1814163</v>
      </c>
      <c r="P8" s="10">
        <v>80368</v>
      </c>
      <c r="Q8" s="10">
        <v>455405</v>
      </c>
      <c r="R8" s="10">
        <v>444721</v>
      </c>
      <c r="S8" s="10">
        <v>10684</v>
      </c>
      <c r="T8" s="11">
        <f t="shared" si="7"/>
        <v>174581</v>
      </c>
      <c r="U8" s="10">
        <v>129430</v>
      </c>
      <c r="V8" s="10">
        <v>45151</v>
      </c>
      <c r="W8" s="10">
        <v>0</v>
      </c>
      <c r="X8" s="10">
        <v>0</v>
      </c>
      <c r="Y8" s="10">
        <v>300370</v>
      </c>
      <c r="Z8" s="10" t="s">
        <v>171</v>
      </c>
      <c r="AA8" s="10">
        <v>1927</v>
      </c>
      <c r="AB8" s="10">
        <v>0</v>
      </c>
      <c r="AC8" s="11">
        <f t="shared" si="8"/>
        <v>932283</v>
      </c>
      <c r="AD8" s="10">
        <v>12050</v>
      </c>
      <c r="AE8" s="10">
        <v>606</v>
      </c>
      <c r="AF8" s="10">
        <v>59208</v>
      </c>
      <c r="AG8" s="10">
        <v>48800</v>
      </c>
      <c r="AH8" s="10">
        <v>58757</v>
      </c>
      <c r="AI8" s="11">
        <f>SUM(O8,P8,Q8,T8,W8,X8,Y8,AA8,AB8,AD8,AE8,AF8,AG8,AH8)</f>
        <v>3006235</v>
      </c>
      <c r="AJ8" s="10">
        <v>0</v>
      </c>
      <c r="AK8" s="11">
        <f t="shared" si="9"/>
        <v>3006235</v>
      </c>
      <c r="AL8" s="13">
        <f t="shared" si="10"/>
        <v>4639</v>
      </c>
      <c r="AM8" s="14">
        <v>0</v>
      </c>
      <c r="AN8" s="14">
        <v>4536</v>
      </c>
      <c r="AO8" s="14">
        <v>0</v>
      </c>
      <c r="AP8" s="14" t="s">
        <v>171</v>
      </c>
      <c r="AQ8" s="14" t="s">
        <v>171</v>
      </c>
      <c r="AR8" s="14">
        <v>0</v>
      </c>
      <c r="AS8" s="14">
        <v>103</v>
      </c>
      <c r="AT8" s="14" t="s">
        <v>171</v>
      </c>
      <c r="AU8" s="14">
        <v>221</v>
      </c>
      <c r="AV8" s="14">
        <v>3486</v>
      </c>
      <c r="AW8" s="14"/>
      <c r="AX8" s="14"/>
      <c r="AY8" s="14"/>
      <c r="AZ8" s="14"/>
      <c r="BA8" s="14"/>
      <c r="BB8" s="14">
        <v>3</v>
      </c>
      <c r="BC8" s="14">
        <v>0</v>
      </c>
      <c r="BD8" s="14">
        <v>0</v>
      </c>
      <c r="BE8" s="14">
        <v>0</v>
      </c>
      <c r="BF8" s="14" t="s">
        <v>171</v>
      </c>
      <c r="BG8" s="14" t="s">
        <v>171</v>
      </c>
      <c r="BH8" s="14" t="s">
        <v>171</v>
      </c>
      <c r="BI8" s="14" t="s">
        <v>171</v>
      </c>
      <c r="BJ8" s="13">
        <f t="shared" si="0"/>
        <v>438746</v>
      </c>
      <c r="BK8" s="14">
        <v>41243</v>
      </c>
      <c r="BL8" s="14">
        <v>438746</v>
      </c>
      <c r="BM8" s="14">
        <v>36862</v>
      </c>
      <c r="BN8" s="14"/>
      <c r="BO8" s="14"/>
      <c r="BP8" s="14"/>
      <c r="BQ8" s="14">
        <v>69940</v>
      </c>
      <c r="BR8" s="14">
        <v>751</v>
      </c>
      <c r="BS8" s="14" t="s">
        <v>171</v>
      </c>
      <c r="BT8" s="14">
        <v>584</v>
      </c>
      <c r="BU8" s="14">
        <v>167</v>
      </c>
      <c r="BV8" s="14">
        <v>6406</v>
      </c>
      <c r="BW8" s="14">
        <v>741446</v>
      </c>
      <c r="BX8" s="14">
        <v>2000</v>
      </c>
      <c r="BY8" s="14">
        <v>150</v>
      </c>
      <c r="BZ8" s="14">
        <v>821</v>
      </c>
      <c r="CA8" s="14" t="s">
        <v>171</v>
      </c>
      <c r="CB8" s="14" t="s">
        <v>171</v>
      </c>
      <c r="CC8" s="14" t="s">
        <v>171</v>
      </c>
      <c r="CD8" s="14" t="s">
        <v>171</v>
      </c>
      <c r="CE8" s="14">
        <v>23632</v>
      </c>
      <c r="CF8" s="14">
        <v>34167</v>
      </c>
      <c r="CG8" s="14">
        <v>160</v>
      </c>
      <c r="CH8" s="14">
        <v>12202</v>
      </c>
      <c r="CI8" s="14">
        <v>1892</v>
      </c>
      <c r="CJ8" s="14">
        <v>2765</v>
      </c>
      <c r="CK8" s="13">
        <f t="shared" si="11"/>
        <v>4657</v>
      </c>
      <c r="CL8" s="14">
        <v>3633</v>
      </c>
      <c r="CM8" s="14">
        <v>470</v>
      </c>
      <c r="CN8" s="14">
        <v>2507</v>
      </c>
      <c r="CO8" s="14">
        <v>1673</v>
      </c>
      <c r="CP8" s="14">
        <v>4303</v>
      </c>
      <c r="CQ8" s="13">
        <f t="shared" si="2"/>
        <v>5976</v>
      </c>
      <c r="CR8" s="14">
        <v>4385</v>
      </c>
      <c r="CS8" s="14">
        <v>311</v>
      </c>
      <c r="CT8" s="14">
        <v>1925</v>
      </c>
      <c r="CU8" s="14">
        <v>142</v>
      </c>
      <c r="CV8" s="14">
        <v>4105</v>
      </c>
      <c r="CW8" s="14">
        <v>0</v>
      </c>
      <c r="CX8" s="14">
        <v>0</v>
      </c>
      <c r="CY8" s="14">
        <v>1224</v>
      </c>
      <c r="CZ8" s="14">
        <v>84</v>
      </c>
      <c r="DA8" s="14">
        <v>79</v>
      </c>
      <c r="DB8" s="14">
        <v>8234</v>
      </c>
      <c r="DC8" s="14">
        <v>808</v>
      </c>
    </row>
    <row r="9" spans="1:107" ht="15">
      <c r="A9" s="6" t="s">
        <v>176</v>
      </c>
      <c r="B9" s="7">
        <v>1</v>
      </c>
      <c r="C9" s="8">
        <f t="shared" si="3"/>
        <v>16</v>
      </c>
      <c r="D9" s="9">
        <v>15</v>
      </c>
      <c r="E9" s="9">
        <v>1</v>
      </c>
      <c r="F9" s="9">
        <v>17.5</v>
      </c>
      <c r="G9" s="9">
        <v>14.5</v>
      </c>
      <c r="H9" s="9">
        <v>0</v>
      </c>
      <c r="I9" s="9">
        <v>11.6</v>
      </c>
      <c r="J9" s="8">
        <f t="shared" si="4"/>
        <v>45.1</v>
      </c>
      <c r="K9" s="10">
        <v>1212221</v>
      </c>
      <c r="L9" s="10">
        <v>1070081</v>
      </c>
      <c r="M9" s="11">
        <f t="shared" si="5"/>
        <v>142140</v>
      </c>
      <c r="N9" s="15">
        <v>720214</v>
      </c>
      <c r="O9" s="11">
        <f t="shared" si="6"/>
        <v>1932435</v>
      </c>
      <c r="P9" s="10">
        <v>155029</v>
      </c>
      <c r="Q9" s="10">
        <v>193007</v>
      </c>
      <c r="R9" s="10">
        <v>176754</v>
      </c>
      <c r="S9" s="10">
        <v>16253</v>
      </c>
      <c r="T9" s="11">
        <v>400814</v>
      </c>
      <c r="U9" s="10">
        <v>255313</v>
      </c>
      <c r="V9" s="10">
        <v>145501</v>
      </c>
      <c r="W9" s="10">
        <v>13528</v>
      </c>
      <c r="X9" s="10">
        <v>74916</v>
      </c>
      <c r="Y9" s="10">
        <v>459939</v>
      </c>
      <c r="Z9" s="10">
        <v>459939</v>
      </c>
      <c r="AA9" s="10">
        <v>34214</v>
      </c>
      <c r="AB9" s="10">
        <v>0</v>
      </c>
      <c r="AC9" s="11">
        <f>SUM(Q9,T9,W9,X9,Y9,,AA9,AB9)</f>
        <v>1176418</v>
      </c>
      <c r="AD9" s="10">
        <v>4336</v>
      </c>
      <c r="AE9" s="10" t="s">
        <v>171</v>
      </c>
      <c r="AF9" s="10">
        <v>62282</v>
      </c>
      <c r="AG9" s="10">
        <v>34732</v>
      </c>
      <c r="AH9" s="10">
        <v>101619</v>
      </c>
      <c r="AI9" s="11">
        <f t="shared" si="1"/>
        <v>3466851</v>
      </c>
      <c r="AJ9" s="10">
        <v>0</v>
      </c>
      <c r="AK9" s="11">
        <f t="shared" si="9"/>
        <v>3466851</v>
      </c>
      <c r="AL9" s="13">
        <f t="shared" si="10"/>
        <v>4677</v>
      </c>
      <c r="AM9" s="16">
        <v>7628</v>
      </c>
      <c r="AN9">
        <v>4387</v>
      </c>
      <c r="AO9" s="16">
        <v>4047</v>
      </c>
      <c r="AP9" s="14">
        <v>3324</v>
      </c>
      <c r="AQ9" s="14">
        <v>178</v>
      </c>
      <c r="AR9" s="14">
        <v>222</v>
      </c>
      <c r="AS9" s="14">
        <v>68</v>
      </c>
      <c r="AT9" s="14" t="s">
        <v>171</v>
      </c>
      <c r="AU9" s="14">
        <v>3474</v>
      </c>
      <c r="AV9">
        <v>108</v>
      </c>
      <c r="AW9" s="14">
        <v>0</v>
      </c>
      <c r="AX9" s="14">
        <v>13925</v>
      </c>
      <c r="AY9" s="14">
        <v>0</v>
      </c>
      <c r="AZ9" s="14">
        <v>0</v>
      </c>
      <c r="BA9" s="14">
        <v>689</v>
      </c>
      <c r="BB9">
        <v>56</v>
      </c>
      <c r="BC9" s="14">
        <v>0</v>
      </c>
      <c r="BD9">
        <v>3</v>
      </c>
      <c r="BE9" s="14">
        <v>1</v>
      </c>
      <c r="BF9" s="14">
        <v>280</v>
      </c>
      <c r="BG9" s="14">
        <v>392</v>
      </c>
      <c r="BH9" s="14">
        <v>13</v>
      </c>
      <c r="BI9" s="14">
        <v>0</v>
      </c>
      <c r="BJ9" s="13">
        <f t="shared" si="0"/>
        <v>917590</v>
      </c>
      <c r="BK9" s="14">
        <v>758689</v>
      </c>
      <c r="BL9" s="17">
        <v>801083</v>
      </c>
      <c r="BM9" s="17">
        <v>40280</v>
      </c>
      <c r="BN9" s="14">
        <v>99976</v>
      </c>
      <c r="BO9" s="14">
        <v>16531</v>
      </c>
      <c r="BP9" s="14" t="s">
        <v>171</v>
      </c>
      <c r="BQ9" s="14">
        <v>60704</v>
      </c>
      <c r="BR9" s="14">
        <v>1799</v>
      </c>
      <c r="BS9" s="14" t="s">
        <v>171</v>
      </c>
      <c r="BT9" s="14"/>
      <c r="BU9" s="14"/>
      <c r="BV9" s="14">
        <v>42289</v>
      </c>
      <c r="BW9" s="14">
        <v>873233</v>
      </c>
      <c r="BX9" s="14" t="s">
        <v>171</v>
      </c>
      <c r="BY9" s="14">
        <v>361</v>
      </c>
      <c r="BZ9" s="14">
        <v>9</v>
      </c>
      <c r="CA9" s="14">
        <v>23942</v>
      </c>
      <c r="CB9" s="14">
        <v>6498</v>
      </c>
      <c r="CC9" s="14">
        <v>1122</v>
      </c>
      <c r="CD9" s="14" t="s">
        <v>171</v>
      </c>
      <c r="CE9" s="14">
        <v>54096</v>
      </c>
      <c r="CF9" s="14">
        <v>29293</v>
      </c>
      <c r="CG9" s="14" t="s">
        <v>171</v>
      </c>
      <c r="CH9" s="14">
        <v>48563</v>
      </c>
      <c r="CI9" s="14">
        <v>2892</v>
      </c>
      <c r="CJ9" s="14">
        <v>1972</v>
      </c>
      <c r="CK9" s="13">
        <f t="shared" si="11"/>
        <v>4864</v>
      </c>
      <c r="CL9" s="14">
        <v>3020</v>
      </c>
      <c r="CM9" s="14">
        <v>440</v>
      </c>
      <c r="CN9" s="14">
        <v>7851</v>
      </c>
      <c r="CO9" s="14">
        <v>433</v>
      </c>
      <c r="CP9" s="14">
        <v>1924</v>
      </c>
      <c r="CQ9" s="13">
        <f t="shared" si="2"/>
        <v>2357</v>
      </c>
      <c r="CR9" s="14">
        <v>970</v>
      </c>
      <c r="CS9" s="14">
        <v>107</v>
      </c>
      <c r="CT9" s="14">
        <v>7789</v>
      </c>
      <c r="CU9" s="14">
        <v>115</v>
      </c>
      <c r="CV9" s="14" t="s">
        <v>171</v>
      </c>
      <c r="CW9" s="14">
        <v>660</v>
      </c>
      <c r="CX9" s="14">
        <v>972</v>
      </c>
      <c r="CY9" s="14" t="s">
        <v>171</v>
      </c>
      <c r="CZ9" s="14">
        <v>80</v>
      </c>
      <c r="DA9" s="14">
        <v>111</v>
      </c>
      <c r="DB9" s="14">
        <v>22449</v>
      </c>
      <c r="DC9" s="14">
        <v>588</v>
      </c>
    </row>
    <row r="10" spans="1:107" ht="15">
      <c r="A10" s="6" t="s">
        <v>177</v>
      </c>
      <c r="B10" s="7">
        <v>0</v>
      </c>
      <c r="C10" s="8">
        <f t="shared" si="3"/>
        <v>21.5</v>
      </c>
      <c r="D10" s="9">
        <v>19.5</v>
      </c>
      <c r="E10" s="9">
        <v>2</v>
      </c>
      <c r="F10" s="9">
        <v>46</v>
      </c>
      <c r="G10" s="9">
        <v>35</v>
      </c>
      <c r="H10" s="9">
        <v>0</v>
      </c>
      <c r="I10">
        <v>26.5</v>
      </c>
      <c r="J10" s="8">
        <f t="shared" si="4"/>
        <v>94</v>
      </c>
      <c r="K10" s="10">
        <v>2091018</v>
      </c>
      <c r="L10" s="10">
        <v>1954041</v>
      </c>
      <c r="M10" s="11">
        <f t="shared" si="5"/>
        <v>136977</v>
      </c>
      <c r="N10" s="18">
        <v>2041036</v>
      </c>
      <c r="O10" s="11">
        <f t="shared" si="6"/>
        <v>4132054</v>
      </c>
      <c r="P10" s="10">
        <v>459862</v>
      </c>
      <c r="Q10" s="10">
        <v>365791</v>
      </c>
      <c r="R10" s="10">
        <v>340791</v>
      </c>
      <c r="S10" s="10">
        <v>25000</v>
      </c>
      <c r="T10" s="11">
        <f t="shared" si="7"/>
        <v>685928</v>
      </c>
      <c r="U10" s="10">
        <v>514325</v>
      </c>
      <c r="V10" s="10">
        <v>171603</v>
      </c>
      <c r="W10" s="10">
        <v>67358</v>
      </c>
      <c r="X10" s="10">
        <v>30737</v>
      </c>
      <c r="Y10" s="10">
        <v>691051</v>
      </c>
      <c r="Z10" s="10">
        <v>534888</v>
      </c>
      <c r="AA10" s="10">
        <v>6988.7</v>
      </c>
      <c r="AB10" s="10">
        <v>3697</v>
      </c>
      <c r="AC10" s="11">
        <f t="shared" si="8"/>
        <v>1851550.7</v>
      </c>
      <c r="AD10" s="19">
        <v>20040</v>
      </c>
      <c r="AE10" s="10">
        <v>27528</v>
      </c>
      <c r="AF10" s="10">
        <v>209506</v>
      </c>
      <c r="AG10" s="10">
        <v>68795</v>
      </c>
      <c r="AH10" s="10">
        <v>151118</v>
      </c>
      <c r="AI10" s="11">
        <f t="shared" si="1"/>
        <v>6920453.7</v>
      </c>
      <c r="AJ10" s="10">
        <v>0</v>
      </c>
      <c r="AK10" s="11">
        <f t="shared" si="9"/>
        <v>6920453.7</v>
      </c>
      <c r="AL10" s="13">
        <f t="shared" si="10"/>
        <v>33327</v>
      </c>
      <c r="AM10" s="17">
        <v>63487</v>
      </c>
      <c r="AN10" s="17">
        <v>30272</v>
      </c>
      <c r="AO10" s="17">
        <v>34935</v>
      </c>
      <c r="AP10" s="14">
        <v>28934</v>
      </c>
      <c r="AQ10" s="14">
        <v>1338</v>
      </c>
      <c r="AR10" s="14">
        <v>1708</v>
      </c>
      <c r="AS10" s="14">
        <v>427</v>
      </c>
      <c r="AT10" s="14">
        <v>920</v>
      </c>
      <c r="AU10" s="14">
        <v>26318</v>
      </c>
      <c r="AV10" s="14">
        <v>3442</v>
      </c>
      <c r="AW10" s="14">
        <v>19</v>
      </c>
      <c r="AX10" s="14">
        <v>19</v>
      </c>
      <c r="AY10" s="14">
        <v>12</v>
      </c>
      <c r="AZ10" s="14">
        <v>7</v>
      </c>
      <c r="BA10" s="14">
        <v>9001</v>
      </c>
      <c r="BB10" s="14">
        <v>7197</v>
      </c>
      <c r="BC10" s="14">
        <v>55.72</v>
      </c>
      <c r="BD10" s="14">
        <v>1369</v>
      </c>
      <c r="BE10" s="14">
        <v>0</v>
      </c>
      <c r="BF10" s="14">
        <v>724</v>
      </c>
      <c r="BG10" s="14">
        <v>1729</v>
      </c>
      <c r="BH10" s="14">
        <v>231</v>
      </c>
      <c r="BI10" s="14">
        <v>0</v>
      </c>
      <c r="BJ10" s="13">
        <f t="shared" si="0"/>
        <v>1069613</v>
      </c>
      <c r="BK10" s="17">
        <f>850299</f>
        <v>850299</v>
      </c>
      <c r="BL10" s="17">
        <v>895644</v>
      </c>
      <c r="BM10" s="17">
        <v>41170</v>
      </c>
      <c r="BN10" s="14">
        <v>140778</v>
      </c>
      <c r="BO10" s="14">
        <v>10738</v>
      </c>
      <c r="BP10" s="14">
        <v>22453</v>
      </c>
      <c r="BQ10" s="14">
        <v>256741</v>
      </c>
      <c r="BR10" s="14">
        <v>2219</v>
      </c>
      <c r="BS10" s="14">
        <v>2211</v>
      </c>
      <c r="BT10" s="14">
        <v>1517</v>
      </c>
      <c r="BU10" s="14">
        <v>574</v>
      </c>
      <c r="BV10" s="14">
        <v>16270</v>
      </c>
      <c r="BW10" s="14">
        <v>1534870</v>
      </c>
      <c r="BX10" s="14">
        <v>2307.45</v>
      </c>
      <c r="BY10" s="14">
        <v>142768</v>
      </c>
      <c r="BZ10" s="14">
        <v>1824</v>
      </c>
      <c r="CA10" s="14">
        <v>80481</v>
      </c>
      <c r="CB10" s="14">
        <v>7143</v>
      </c>
      <c r="CC10" s="14">
        <v>13177</v>
      </c>
      <c r="CD10" s="14">
        <v>0</v>
      </c>
      <c r="CE10" s="14">
        <v>178577</v>
      </c>
      <c r="CF10" s="14">
        <v>3961</v>
      </c>
      <c r="CG10" s="14">
        <v>237</v>
      </c>
      <c r="CH10" s="14">
        <v>2420</v>
      </c>
      <c r="CI10" s="14">
        <v>5512</v>
      </c>
      <c r="CJ10" s="14">
        <v>1972</v>
      </c>
      <c r="CK10" s="13">
        <f t="shared" si="11"/>
        <v>7484</v>
      </c>
      <c r="CL10" s="14">
        <v>2772</v>
      </c>
      <c r="CM10" s="14">
        <v>340</v>
      </c>
      <c r="CN10" s="14">
        <v>2927</v>
      </c>
      <c r="CO10" s="14">
        <v>1906</v>
      </c>
      <c r="CP10" s="14">
        <v>6769</v>
      </c>
      <c r="CQ10" s="13">
        <f t="shared" si="2"/>
        <v>8675</v>
      </c>
      <c r="CR10" s="14">
        <v>2012</v>
      </c>
      <c r="CS10" s="14">
        <v>136</v>
      </c>
      <c r="CT10" s="14">
        <v>1211</v>
      </c>
      <c r="CU10" s="14">
        <v>200</v>
      </c>
      <c r="CV10" s="14">
        <v>4831</v>
      </c>
      <c r="CW10" s="14">
        <v>0</v>
      </c>
      <c r="CX10" s="14">
        <v>0</v>
      </c>
      <c r="CY10" s="14">
        <v>1516</v>
      </c>
      <c r="CZ10" s="14">
        <v>69.25</v>
      </c>
      <c r="DA10" s="14">
        <v>200.25</v>
      </c>
      <c r="DB10" s="14" t="s">
        <v>178</v>
      </c>
      <c r="DC10" s="17">
        <f>993+6</f>
        <v>999</v>
      </c>
    </row>
    <row r="11" spans="1:107" ht="15">
      <c r="A11" s="6" t="s">
        <v>179</v>
      </c>
      <c r="B11" s="7">
        <v>1</v>
      </c>
      <c r="C11" s="8">
        <f t="shared" si="3"/>
        <v>27.71</v>
      </c>
      <c r="D11" s="9">
        <v>27.71</v>
      </c>
      <c r="E11" s="9">
        <v>0</v>
      </c>
      <c r="F11" s="9">
        <v>36.76</v>
      </c>
      <c r="G11" s="9">
        <v>27.59</v>
      </c>
      <c r="H11" s="9">
        <v>0</v>
      </c>
      <c r="I11" s="9">
        <v>25.71</v>
      </c>
      <c r="J11" s="8">
        <f t="shared" si="4"/>
        <v>90.18</v>
      </c>
      <c r="K11" s="10">
        <v>2087360</v>
      </c>
      <c r="L11" s="10">
        <v>2087360</v>
      </c>
      <c r="M11" s="11">
        <v>0</v>
      </c>
      <c r="N11" s="15">
        <v>1617226</v>
      </c>
      <c r="O11" s="11">
        <f t="shared" si="6"/>
        <v>3704586</v>
      </c>
      <c r="P11" s="10">
        <v>483644</v>
      </c>
      <c r="Q11" s="10">
        <v>835017</v>
      </c>
      <c r="R11" s="10">
        <v>808504</v>
      </c>
      <c r="S11" s="10">
        <v>26513</v>
      </c>
      <c r="T11" s="11">
        <f t="shared" si="7"/>
        <v>620208</v>
      </c>
      <c r="U11" s="10">
        <v>573790</v>
      </c>
      <c r="V11" s="10">
        <v>46418</v>
      </c>
      <c r="W11" s="10">
        <v>24090</v>
      </c>
      <c r="X11" s="10">
        <v>18310</v>
      </c>
      <c r="Y11" s="10">
        <v>1368302</v>
      </c>
      <c r="Z11" s="10">
        <v>609803</v>
      </c>
      <c r="AA11" s="10">
        <v>163060</v>
      </c>
      <c r="AB11" s="10">
        <v>166</v>
      </c>
      <c r="AC11" s="11">
        <f t="shared" si="8"/>
        <v>3029153</v>
      </c>
      <c r="AD11" s="10">
        <v>16251</v>
      </c>
      <c r="AE11" s="10">
        <v>102460</v>
      </c>
      <c r="AF11" s="10">
        <v>412201</v>
      </c>
      <c r="AG11" s="10">
        <v>71760</v>
      </c>
      <c r="AH11" s="10">
        <v>287829</v>
      </c>
      <c r="AI11" s="11">
        <f>SUM(O11,P11,Q11,T11,W11,X11,Y11,AA11,AB11,AD11,AE11,AF11,AG11,AH11)</f>
        <v>8107884</v>
      </c>
      <c r="AJ11" s="10">
        <v>0</v>
      </c>
      <c r="AK11" s="11">
        <f t="shared" si="9"/>
        <v>8107884</v>
      </c>
      <c r="AL11" s="13">
        <f t="shared" si="10"/>
        <v>27183</v>
      </c>
      <c r="AM11" s="14">
        <v>25396</v>
      </c>
      <c r="AN11" s="14">
        <v>23190</v>
      </c>
      <c r="AO11" s="14">
        <v>3911</v>
      </c>
      <c r="AP11" s="14">
        <v>16421</v>
      </c>
      <c r="AQ11" s="14">
        <v>6769</v>
      </c>
      <c r="AR11" s="14">
        <v>494</v>
      </c>
      <c r="AS11" s="14">
        <v>466</v>
      </c>
      <c r="AT11" s="14">
        <v>3033</v>
      </c>
      <c r="AU11" s="14">
        <v>3237</v>
      </c>
      <c r="AV11" s="14">
        <v>0</v>
      </c>
      <c r="AW11" s="14">
        <v>45</v>
      </c>
      <c r="AX11" s="14">
        <v>45</v>
      </c>
      <c r="AY11" s="14">
        <v>21</v>
      </c>
      <c r="AZ11" s="14">
        <v>1</v>
      </c>
      <c r="BA11" s="14">
        <v>549</v>
      </c>
      <c r="BB11" s="14">
        <v>289</v>
      </c>
      <c r="BC11" s="14">
        <v>1</v>
      </c>
      <c r="BD11" s="14">
        <v>23</v>
      </c>
      <c r="BE11" s="14">
        <v>4</v>
      </c>
      <c r="BF11" s="14">
        <v>82</v>
      </c>
      <c r="BG11" s="14">
        <v>492</v>
      </c>
      <c r="BH11" s="14">
        <v>15</v>
      </c>
      <c r="BI11" s="14">
        <v>391</v>
      </c>
      <c r="BJ11" s="13">
        <f t="shared" si="0"/>
        <v>1282517</v>
      </c>
      <c r="BK11" s="14">
        <v>894213</v>
      </c>
      <c r="BL11" s="14">
        <v>1171535</v>
      </c>
      <c r="BM11" s="14">
        <v>28261</v>
      </c>
      <c r="BN11" s="14">
        <v>76181</v>
      </c>
      <c r="BO11" s="14">
        <v>20466</v>
      </c>
      <c r="BP11" s="14">
        <v>14335</v>
      </c>
      <c r="BQ11" s="14">
        <v>0</v>
      </c>
      <c r="BR11" s="14">
        <v>2067</v>
      </c>
      <c r="BS11" s="14">
        <v>2052</v>
      </c>
      <c r="BT11" s="14">
        <v>1170</v>
      </c>
      <c r="BU11" s="14">
        <v>150</v>
      </c>
      <c r="BV11" s="14">
        <v>9331</v>
      </c>
      <c r="BW11" s="14">
        <v>1149155</v>
      </c>
      <c r="BX11" s="14">
        <v>981</v>
      </c>
      <c r="BY11" s="14">
        <v>10067</v>
      </c>
      <c r="BZ11" s="14">
        <v>20028</v>
      </c>
      <c r="CA11" s="14">
        <v>21890</v>
      </c>
      <c r="CB11" s="14">
        <v>7908</v>
      </c>
      <c r="CC11" s="14">
        <v>3384</v>
      </c>
      <c r="CD11" s="14">
        <v>6472</v>
      </c>
      <c r="CE11" s="14">
        <v>209493</v>
      </c>
      <c r="CF11" s="14">
        <v>195632</v>
      </c>
      <c r="CG11" s="14">
        <v>1442</v>
      </c>
      <c r="CH11" s="14">
        <v>9773</v>
      </c>
      <c r="CI11" s="14">
        <v>6317</v>
      </c>
      <c r="CJ11" s="14">
        <v>8712</v>
      </c>
      <c r="CK11" s="13">
        <f t="shared" si="11"/>
        <v>15029</v>
      </c>
      <c r="CL11" s="14">
        <v>5913</v>
      </c>
      <c r="CM11" s="14">
        <v>659</v>
      </c>
      <c r="CN11" s="14">
        <v>9789</v>
      </c>
      <c r="CO11" s="14">
        <v>20674</v>
      </c>
      <c r="CP11" s="14">
        <v>11022</v>
      </c>
      <c r="CQ11" s="13">
        <f t="shared" si="2"/>
        <v>31696</v>
      </c>
      <c r="CR11" s="14">
        <v>12007</v>
      </c>
      <c r="CS11" s="14">
        <v>1086</v>
      </c>
      <c r="CT11" s="14">
        <v>9042</v>
      </c>
      <c r="CU11" s="14">
        <v>684</v>
      </c>
      <c r="CV11" s="14">
        <v>18645</v>
      </c>
      <c r="CW11" s="14">
        <v>15</v>
      </c>
      <c r="CX11" s="14">
        <v>6</v>
      </c>
      <c r="CY11" s="14">
        <v>339</v>
      </c>
      <c r="CZ11" s="14">
        <v>83.5</v>
      </c>
      <c r="DA11" s="14">
        <v>176</v>
      </c>
      <c r="DB11" s="14">
        <v>38978</v>
      </c>
      <c r="DC11" s="14">
        <v>1150</v>
      </c>
    </row>
    <row r="12" spans="1:107" ht="15">
      <c r="A12" s="6" t="s">
        <v>180</v>
      </c>
      <c r="B12" s="7">
        <v>0</v>
      </c>
      <c r="C12" s="8">
        <f t="shared" si="3"/>
        <v>13.5</v>
      </c>
      <c r="D12" s="9">
        <v>10.5</v>
      </c>
      <c r="E12" s="9">
        <v>3</v>
      </c>
      <c r="F12" s="9">
        <v>16.75</v>
      </c>
      <c r="G12" s="9">
        <v>12.75</v>
      </c>
      <c r="H12" s="9">
        <v>0</v>
      </c>
      <c r="I12" s="9">
        <v>8.95</v>
      </c>
      <c r="J12" s="8">
        <f t="shared" si="4"/>
        <v>39.2</v>
      </c>
      <c r="K12" s="10">
        <v>1059711</v>
      </c>
      <c r="L12" s="10">
        <v>956142</v>
      </c>
      <c r="M12" s="11">
        <f t="shared" si="5"/>
        <v>103569</v>
      </c>
      <c r="N12" s="15">
        <v>893423</v>
      </c>
      <c r="O12" s="11">
        <f t="shared" si="6"/>
        <v>1953134</v>
      </c>
      <c r="P12" s="10">
        <v>92253</v>
      </c>
      <c r="Q12" s="10">
        <v>120248</v>
      </c>
      <c r="R12" s="10">
        <v>120248</v>
      </c>
      <c r="S12" s="10">
        <v>0</v>
      </c>
      <c r="T12" s="11">
        <f t="shared" si="7"/>
        <v>108211</v>
      </c>
      <c r="U12" s="10">
        <v>85436</v>
      </c>
      <c r="V12" s="10">
        <v>22775</v>
      </c>
      <c r="W12" s="10">
        <v>15239</v>
      </c>
      <c r="X12" s="10">
        <v>7878</v>
      </c>
      <c r="Y12" s="10">
        <v>418245</v>
      </c>
      <c r="Z12" s="10">
        <v>418245</v>
      </c>
      <c r="AA12" s="10">
        <v>7748</v>
      </c>
      <c r="AB12" s="10">
        <v>0</v>
      </c>
      <c r="AC12" s="11">
        <f t="shared" si="8"/>
        <v>677569</v>
      </c>
      <c r="AD12" s="10">
        <v>2900</v>
      </c>
      <c r="AE12" s="10">
        <v>53024</v>
      </c>
      <c r="AF12" s="10">
        <v>140401</v>
      </c>
      <c r="AG12" s="10">
        <v>31646</v>
      </c>
      <c r="AH12" s="10">
        <v>117651</v>
      </c>
      <c r="AI12" s="11">
        <f t="shared" si="1"/>
        <v>3068578</v>
      </c>
      <c r="AJ12" s="10">
        <v>745306</v>
      </c>
      <c r="AK12" s="11">
        <f t="shared" si="9"/>
        <v>3813884</v>
      </c>
      <c r="AL12" s="13">
        <f t="shared" si="10"/>
        <v>3006</v>
      </c>
      <c r="AM12" s="14" t="s">
        <v>171</v>
      </c>
      <c r="AN12" s="14">
        <v>2683</v>
      </c>
      <c r="AO12" s="14">
        <v>7546</v>
      </c>
      <c r="AP12" s="14">
        <v>936</v>
      </c>
      <c r="AQ12" s="14">
        <v>7729</v>
      </c>
      <c r="AR12" s="14">
        <v>254</v>
      </c>
      <c r="AS12" s="14">
        <v>3</v>
      </c>
      <c r="AT12" s="14">
        <v>66</v>
      </c>
      <c r="AU12" s="14">
        <v>4120</v>
      </c>
      <c r="AV12" s="14">
        <v>1256</v>
      </c>
      <c r="AW12" s="14">
        <v>0</v>
      </c>
      <c r="AX12" s="14">
        <v>0</v>
      </c>
      <c r="AY12" s="14">
        <v>0</v>
      </c>
      <c r="AZ12" s="14">
        <v>0</v>
      </c>
      <c r="BA12" s="14">
        <v>3660</v>
      </c>
      <c r="BB12" s="14">
        <v>1489</v>
      </c>
      <c r="BC12" s="14">
        <v>12</v>
      </c>
      <c r="BD12" s="14">
        <v>701</v>
      </c>
      <c r="BE12" s="14">
        <v>0</v>
      </c>
      <c r="BF12" s="14">
        <v>761</v>
      </c>
      <c r="BG12" s="14">
        <v>485</v>
      </c>
      <c r="BH12" s="14">
        <v>153</v>
      </c>
      <c r="BI12" s="14">
        <v>3237</v>
      </c>
      <c r="BJ12" s="13">
        <f t="shared" si="0"/>
        <v>575566</v>
      </c>
      <c r="BK12" s="14" t="s">
        <v>171</v>
      </c>
      <c r="BL12" s="14">
        <v>517694</v>
      </c>
      <c r="BM12" s="14">
        <v>39763</v>
      </c>
      <c r="BN12" s="14">
        <v>43998</v>
      </c>
      <c r="BO12" s="14">
        <v>11260</v>
      </c>
      <c r="BP12" s="14">
        <v>2614</v>
      </c>
      <c r="BQ12" s="14">
        <v>390114</v>
      </c>
      <c r="BR12" s="14">
        <v>1093</v>
      </c>
      <c r="BS12" s="14">
        <v>792</v>
      </c>
      <c r="BT12" s="14">
        <v>668</v>
      </c>
      <c r="BU12" s="14">
        <v>196</v>
      </c>
      <c r="BV12" s="14">
        <v>9415</v>
      </c>
      <c r="BW12" s="14">
        <v>603245</v>
      </c>
      <c r="BX12" s="14">
        <v>9820</v>
      </c>
      <c r="BY12" s="14">
        <v>30802</v>
      </c>
      <c r="BZ12" s="14">
        <v>8262</v>
      </c>
      <c r="CA12" s="14">
        <v>16458</v>
      </c>
      <c r="CB12" s="14">
        <v>7298</v>
      </c>
      <c r="CC12" s="14">
        <v>1691</v>
      </c>
      <c r="CD12" s="14">
        <v>339283</v>
      </c>
      <c r="CE12" s="14">
        <v>88049</v>
      </c>
      <c r="CF12" s="14">
        <v>83564</v>
      </c>
      <c r="CG12" s="14">
        <v>108</v>
      </c>
      <c r="CH12" s="14">
        <v>198325</v>
      </c>
      <c r="CI12" s="14">
        <v>2642</v>
      </c>
      <c r="CJ12" s="14">
        <v>3485</v>
      </c>
      <c r="CK12" s="13">
        <f t="shared" si="11"/>
        <v>6127</v>
      </c>
      <c r="CL12" s="14">
        <v>3072</v>
      </c>
      <c r="CM12" s="14">
        <v>217</v>
      </c>
      <c r="CN12" s="14">
        <v>0</v>
      </c>
      <c r="CO12" s="14">
        <v>3059</v>
      </c>
      <c r="CP12" s="14">
        <v>4187</v>
      </c>
      <c r="CQ12" s="13">
        <f t="shared" si="2"/>
        <v>7246</v>
      </c>
      <c r="CR12" s="14">
        <v>3622</v>
      </c>
      <c r="CS12" s="14">
        <v>288</v>
      </c>
      <c r="CT12" s="14">
        <v>0</v>
      </c>
      <c r="CU12" s="14">
        <v>84</v>
      </c>
      <c r="CV12" s="14">
        <v>2411</v>
      </c>
      <c r="CW12" s="14">
        <v>0</v>
      </c>
      <c r="CX12" s="14">
        <v>0</v>
      </c>
      <c r="CY12" s="14">
        <v>0</v>
      </c>
      <c r="CZ12" s="14">
        <v>94</v>
      </c>
      <c r="DA12" s="14">
        <v>93</v>
      </c>
      <c r="DB12" s="14">
        <v>16376</v>
      </c>
      <c r="DC12" s="14">
        <v>246</v>
      </c>
    </row>
    <row r="13" spans="1:107" ht="15">
      <c r="A13" s="6" t="s">
        <v>181</v>
      </c>
      <c r="B13" s="7">
        <v>1</v>
      </c>
      <c r="C13" s="8">
        <f t="shared" si="3"/>
        <v>38</v>
      </c>
      <c r="D13" s="9">
        <v>24</v>
      </c>
      <c r="E13" s="9">
        <v>14</v>
      </c>
      <c r="F13" s="9">
        <v>27</v>
      </c>
      <c r="G13" s="9">
        <v>22</v>
      </c>
      <c r="H13" s="9">
        <v>5</v>
      </c>
      <c r="I13" s="9">
        <v>17.7</v>
      </c>
      <c r="J13" s="8">
        <f t="shared" si="4"/>
        <v>87.7</v>
      </c>
      <c r="K13" s="10">
        <v>2572654</v>
      </c>
      <c r="L13" s="10">
        <v>1689068</v>
      </c>
      <c r="M13" s="11">
        <f t="shared" si="5"/>
        <v>883586</v>
      </c>
      <c r="N13" s="15">
        <v>1385783</v>
      </c>
      <c r="O13" s="11">
        <f t="shared" si="6"/>
        <v>3958437</v>
      </c>
      <c r="P13" s="10">
        <v>368510</v>
      </c>
      <c r="Q13" s="10">
        <v>313886</v>
      </c>
      <c r="R13" s="10">
        <v>278035</v>
      </c>
      <c r="S13" s="10">
        <v>35851</v>
      </c>
      <c r="T13" s="11">
        <f t="shared" si="7"/>
        <v>419694</v>
      </c>
      <c r="U13" s="10">
        <v>328099</v>
      </c>
      <c r="V13" s="10">
        <v>91595</v>
      </c>
      <c r="W13" s="10">
        <v>17575</v>
      </c>
      <c r="X13" s="10">
        <v>42423</v>
      </c>
      <c r="Y13" s="10">
        <v>1395130</v>
      </c>
      <c r="Z13" s="10">
        <v>287619</v>
      </c>
      <c r="AA13" s="10">
        <v>38760</v>
      </c>
      <c r="AB13" s="10">
        <v>17131</v>
      </c>
      <c r="AC13" s="11">
        <f t="shared" si="8"/>
        <v>2244599</v>
      </c>
      <c r="AD13" s="10">
        <v>10654</v>
      </c>
      <c r="AE13" s="10">
        <v>181525</v>
      </c>
      <c r="AF13" s="10">
        <v>1190290</v>
      </c>
      <c r="AG13" s="10">
        <v>129889</v>
      </c>
      <c r="AH13" s="10">
        <v>866957</v>
      </c>
      <c r="AI13" s="11">
        <f t="shared" si="1"/>
        <v>8950861</v>
      </c>
      <c r="AJ13" s="10">
        <v>0</v>
      </c>
      <c r="AK13" s="11">
        <f t="shared" si="9"/>
        <v>8950861</v>
      </c>
      <c r="AL13" s="13">
        <f t="shared" si="10"/>
        <v>20438</v>
      </c>
      <c r="AM13" s="14">
        <v>5874</v>
      </c>
      <c r="AN13" s="14">
        <v>6768</v>
      </c>
      <c r="AO13" s="14">
        <v>2708</v>
      </c>
      <c r="AP13" s="14">
        <v>6321</v>
      </c>
      <c r="AQ13" s="14">
        <v>447</v>
      </c>
      <c r="AR13" s="14">
        <v>3079</v>
      </c>
      <c r="AS13" s="14">
        <v>474</v>
      </c>
      <c r="AT13" s="14">
        <v>10117</v>
      </c>
      <c r="AU13" s="14">
        <v>47270</v>
      </c>
      <c r="AV13" s="14">
        <v>0</v>
      </c>
      <c r="AW13" s="14">
        <v>53</v>
      </c>
      <c r="AX13" s="14">
        <v>37</v>
      </c>
      <c r="AY13" s="14">
        <v>53</v>
      </c>
      <c r="AZ13" s="14">
        <v>11</v>
      </c>
      <c r="BA13" s="14">
        <v>9051</v>
      </c>
      <c r="BB13" s="14">
        <v>118</v>
      </c>
      <c r="BC13" s="14">
        <v>84</v>
      </c>
      <c r="BD13" s="14">
        <v>869</v>
      </c>
      <c r="BE13" s="14">
        <v>0</v>
      </c>
      <c r="BF13" s="14">
        <v>1408</v>
      </c>
      <c r="BG13" s="14">
        <v>477</v>
      </c>
      <c r="BH13" s="14">
        <v>0</v>
      </c>
      <c r="BI13" s="14">
        <v>0</v>
      </c>
      <c r="BJ13" s="13">
        <f t="shared" si="0"/>
        <v>1079104</v>
      </c>
      <c r="BK13" s="14">
        <v>970101</v>
      </c>
      <c r="BL13" s="14">
        <v>785404</v>
      </c>
      <c r="BM13" s="14">
        <v>93482</v>
      </c>
      <c r="BN13" s="14">
        <v>249011</v>
      </c>
      <c r="BO13" s="14">
        <v>34572</v>
      </c>
      <c r="BP13" s="14">
        <v>10117</v>
      </c>
      <c r="BQ13" s="14">
        <v>0</v>
      </c>
      <c r="BR13" s="14">
        <v>2177</v>
      </c>
      <c r="BS13" s="14">
        <v>821</v>
      </c>
      <c r="BT13" s="14">
        <v>2118</v>
      </c>
      <c r="BU13" s="14">
        <v>1342</v>
      </c>
      <c r="BV13" s="14">
        <v>29489</v>
      </c>
      <c r="BW13" s="14">
        <v>1503301</v>
      </c>
      <c r="BX13" s="14">
        <v>128610</v>
      </c>
      <c r="BY13" s="14">
        <v>51191</v>
      </c>
      <c r="BZ13" s="14">
        <v>13884</v>
      </c>
      <c r="CA13" s="14">
        <v>19689</v>
      </c>
      <c r="CB13" s="14">
        <v>18032</v>
      </c>
      <c r="CC13" s="14">
        <v>0</v>
      </c>
      <c r="CD13" s="14">
        <v>0</v>
      </c>
      <c r="CE13" s="14">
        <v>203412</v>
      </c>
      <c r="CF13" s="14">
        <v>60788</v>
      </c>
      <c r="CG13" s="14">
        <v>2466</v>
      </c>
      <c r="CH13" s="14">
        <v>59698</v>
      </c>
      <c r="CI13" s="14">
        <v>1798</v>
      </c>
      <c r="CJ13" s="14">
        <v>2778</v>
      </c>
      <c r="CK13" s="13">
        <f t="shared" si="11"/>
        <v>4576</v>
      </c>
      <c r="CL13" s="14">
        <v>2544</v>
      </c>
      <c r="CM13" s="14">
        <v>193</v>
      </c>
      <c r="CN13" s="14">
        <v>11844</v>
      </c>
      <c r="CO13" s="14">
        <v>4107</v>
      </c>
      <c r="CP13" s="14">
        <v>12308</v>
      </c>
      <c r="CQ13" s="13">
        <f t="shared" si="2"/>
        <v>16415</v>
      </c>
      <c r="CR13" s="14">
        <v>5115</v>
      </c>
      <c r="CS13" s="14">
        <v>466</v>
      </c>
      <c r="CT13" s="14">
        <v>26199</v>
      </c>
      <c r="CU13" s="14">
        <v>565</v>
      </c>
      <c r="CV13" s="14">
        <v>13002</v>
      </c>
      <c r="CW13" s="14">
        <v>562</v>
      </c>
      <c r="CX13" s="14">
        <v>10654</v>
      </c>
      <c r="CY13" s="14">
        <v>328</v>
      </c>
      <c r="CZ13" s="14">
        <v>93</v>
      </c>
      <c r="DA13" s="14">
        <v>160</v>
      </c>
      <c r="DB13" s="14">
        <v>36980</v>
      </c>
      <c r="DC13" s="14">
        <v>649</v>
      </c>
    </row>
    <row r="14" spans="1:107" ht="15">
      <c r="A14" s="6" t="s">
        <v>182</v>
      </c>
      <c r="B14" s="7">
        <v>0</v>
      </c>
      <c r="C14" s="8">
        <f t="shared" si="3"/>
        <v>18</v>
      </c>
      <c r="D14" s="9">
        <v>15</v>
      </c>
      <c r="E14" s="9">
        <v>3</v>
      </c>
      <c r="F14" s="9">
        <v>20.5</v>
      </c>
      <c r="G14" s="9">
        <v>15</v>
      </c>
      <c r="H14" s="9">
        <v>1</v>
      </c>
      <c r="I14" s="9">
        <v>18.1</v>
      </c>
      <c r="J14" s="8">
        <f t="shared" si="4"/>
        <v>57.6</v>
      </c>
      <c r="K14" s="10">
        <v>1601480</v>
      </c>
      <c r="L14" s="10">
        <v>1234737</v>
      </c>
      <c r="M14" s="11">
        <f t="shared" si="5"/>
        <v>366743</v>
      </c>
      <c r="N14" s="15">
        <v>909468</v>
      </c>
      <c r="O14" s="11">
        <f t="shared" si="6"/>
        <v>2510948</v>
      </c>
      <c r="P14" s="10">
        <v>295171</v>
      </c>
      <c r="Q14" s="10">
        <v>222976</v>
      </c>
      <c r="R14" s="10">
        <v>222376</v>
      </c>
      <c r="S14" s="10">
        <v>600</v>
      </c>
      <c r="T14" s="11">
        <f t="shared" si="7"/>
        <v>288152</v>
      </c>
      <c r="U14" s="10">
        <v>222713</v>
      </c>
      <c r="V14" s="10">
        <v>65439</v>
      </c>
      <c r="W14" s="10">
        <v>77</v>
      </c>
      <c r="X14" s="10">
        <v>756</v>
      </c>
      <c r="Y14" s="10">
        <v>561262</v>
      </c>
      <c r="Z14" s="10">
        <v>561262</v>
      </c>
      <c r="AA14" s="10">
        <v>1471</v>
      </c>
      <c r="AB14" s="10">
        <v>0</v>
      </c>
      <c r="AC14" s="11">
        <f t="shared" si="8"/>
        <v>1074694</v>
      </c>
      <c r="AD14" s="10">
        <v>23148</v>
      </c>
      <c r="AE14" s="10">
        <v>100396</v>
      </c>
      <c r="AF14" s="10">
        <v>189000</v>
      </c>
      <c r="AG14" s="10">
        <v>237771</v>
      </c>
      <c r="AH14" s="10"/>
      <c r="AI14" s="11">
        <f t="shared" si="1"/>
        <v>4431128</v>
      </c>
      <c r="AJ14" s="10">
        <v>957057</v>
      </c>
      <c r="AK14" s="11">
        <f t="shared" si="9"/>
        <v>5388185</v>
      </c>
      <c r="AL14" s="13">
        <f t="shared" si="10"/>
        <v>6965</v>
      </c>
      <c r="AM14" s="14">
        <v>8116</v>
      </c>
      <c r="AN14" s="14">
        <v>5639</v>
      </c>
      <c r="AO14" s="14">
        <v>4296</v>
      </c>
      <c r="AP14" s="14">
        <v>4405</v>
      </c>
      <c r="AQ14" s="14">
        <v>1234</v>
      </c>
      <c r="AR14" s="14">
        <v>1228</v>
      </c>
      <c r="AS14" s="14">
        <v>98</v>
      </c>
      <c r="AT14" s="14">
        <v>0</v>
      </c>
      <c r="AU14" s="14">
        <v>3188</v>
      </c>
      <c r="AV14" s="14">
        <v>730</v>
      </c>
      <c r="AW14" s="14">
        <v>2</v>
      </c>
      <c r="AX14" s="14">
        <v>2</v>
      </c>
      <c r="AY14" s="14">
        <v>2</v>
      </c>
      <c r="AZ14" s="14">
        <v>0</v>
      </c>
      <c r="BA14" s="14">
        <v>2850</v>
      </c>
      <c r="BB14" s="14">
        <v>4</v>
      </c>
      <c r="BC14" s="14">
        <v>0</v>
      </c>
      <c r="BD14" s="14">
        <v>4</v>
      </c>
      <c r="BE14" s="14">
        <v>0</v>
      </c>
      <c r="BF14" s="14">
        <v>132</v>
      </c>
      <c r="BG14" s="14">
        <v>93</v>
      </c>
      <c r="BH14" s="14">
        <v>96</v>
      </c>
      <c r="BI14" s="14">
        <v>0</v>
      </c>
      <c r="BJ14" s="13">
        <f t="shared" si="0"/>
        <v>1211091</v>
      </c>
      <c r="BK14" s="14">
        <v>737933</v>
      </c>
      <c r="BL14" s="14">
        <v>982670</v>
      </c>
      <c r="BM14" s="14">
        <v>38951</v>
      </c>
      <c r="BN14" s="14">
        <v>196784</v>
      </c>
      <c r="BO14" s="14">
        <v>31618</v>
      </c>
      <c r="BP14" s="14">
        <v>19</v>
      </c>
      <c r="BQ14" s="14">
        <v>928903</v>
      </c>
      <c r="BR14" s="14">
        <v>718</v>
      </c>
      <c r="BS14" s="14">
        <v>703</v>
      </c>
      <c r="BT14" s="14">
        <v>715</v>
      </c>
      <c r="BU14" s="14">
        <v>2</v>
      </c>
      <c r="BV14" s="14">
        <v>26104</v>
      </c>
      <c r="BW14" s="14">
        <v>1109804</v>
      </c>
      <c r="BX14" s="14">
        <v>0</v>
      </c>
      <c r="BY14" s="14">
        <v>291</v>
      </c>
      <c r="BZ14" s="14">
        <v>21811</v>
      </c>
      <c r="CA14" s="14">
        <v>3569</v>
      </c>
      <c r="CB14" s="14">
        <v>8243</v>
      </c>
      <c r="CC14" s="14">
        <v>2115</v>
      </c>
      <c r="CD14" s="14">
        <v>0</v>
      </c>
      <c r="CE14" s="14">
        <v>101927</v>
      </c>
      <c r="CF14" s="14">
        <v>196044</v>
      </c>
      <c r="CG14" s="14">
        <v>524</v>
      </c>
      <c r="CH14" s="14">
        <v>100496</v>
      </c>
      <c r="CI14" s="14">
        <v>3410</v>
      </c>
      <c r="CJ14" s="14">
        <v>4735</v>
      </c>
      <c r="CK14" s="13">
        <f t="shared" si="11"/>
        <v>8145</v>
      </c>
      <c r="CL14" s="14">
        <v>4704</v>
      </c>
      <c r="CM14" s="14">
        <v>578</v>
      </c>
      <c r="CN14" s="14">
        <v>0</v>
      </c>
      <c r="CO14" s="14">
        <v>4638</v>
      </c>
      <c r="CP14" s="14">
        <v>3634</v>
      </c>
      <c r="CQ14" s="13">
        <f t="shared" si="2"/>
        <v>8272</v>
      </c>
      <c r="CR14" s="14">
        <v>4544</v>
      </c>
      <c r="CS14" s="14">
        <v>795</v>
      </c>
      <c r="CT14" s="14">
        <v>0</v>
      </c>
      <c r="CU14" s="14">
        <v>684</v>
      </c>
      <c r="CV14" s="14">
        <v>17794</v>
      </c>
      <c r="CW14" s="14">
        <v>50</v>
      </c>
      <c r="CX14" s="14">
        <v>52</v>
      </c>
      <c r="CY14" s="14">
        <v>782</v>
      </c>
      <c r="CZ14" s="14">
        <v>85</v>
      </c>
      <c r="DA14" s="14">
        <v>113</v>
      </c>
      <c r="DB14" s="14">
        <v>26266</v>
      </c>
      <c r="DC14" s="14">
        <v>958</v>
      </c>
    </row>
    <row r="15" spans="1:107" ht="15">
      <c r="A15" s="6" t="s">
        <v>183</v>
      </c>
      <c r="B15" s="7">
        <v>2</v>
      </c>
      <c r="C15" s="8">
        <f t="shared" si="3"/>
        <v>4</v>
      </c>
      <c r="D15" s="9">
        <v>4</v>
      </c>
      <c r="E15" s="9">
        <v>0</v>
      </c>
      <c r="F15" s="9">
        <v>1</v>
      </c>
      <c r="G15" s="9">
        <v>1</v>
      </c>
      <c r="H15" s="9">
        <v>0</v>
      </c>
      <c r="I15" s="9">
        <v>2</v>
      </c>
      <c r="J15" s="8">
        <f t="shared" si="4"/>
        <v>7</v>
      </c>
      <c r="K15" s="10">
        <v>246347</v>
      </c>
      <c r="L15" s="10">
        <v>246347</v>
      </c>
      <c r="M15" s="11">
        <v>0</v>
      </c>
      <c r="N15" s="15">
        <v>50051</v>
      </c>
      <c r="O15" s="11">
        <f t="shared" si="6"/>
        <v>296398</v>
      </c>
      <c r="P15" s="10">
        <v>21747</v>
      </c>
      <c r="Q15" s="10">
        <v>62581</v>
      </c>
      <c r="R15" s="10">
        <v>62581</v>
      </c>
      <c r="S15" s="10">
        <v>0</v>
      </c>
      <c r="T15" s="11">
        <f t="shared" si="7"/>
        <v>41466</v>
      </c>
      <c r="U15" s="10">
        <v>41466</v>
      </c>
      <c r="V15" s="10">
        <v>0</v>
      </c>
      <c r="W15" s="10">
        <v>0</v>
      </c>
      <c r="X15" s="10">
        <v>1399</v>
      </c>
      <c r="Y15" s="10">
        <v>18676</v>
      </c>
      <c r="Z15" s="10">
        <v>18676</v>
      </c>
      <c r="AA15" s="10">
        <v>0</v>
      </c>
      <c r="AB15" s="10">
        <v>0</v>
      </c>
      <c r="AC15" s="11">
        <f t="shared" si="8"/>
        <v>124122</v>
      </c>
      <c r="AD15" s="10">
        <v>0</v>
      </c>
      <c r="AE15" s="10">
        <v>26918</v>
      </c>
      <c r="AF15" s="10">
        <v>4714</v>
      </c>
      <c r="AG15" s="10">
        <v>0</v>
      </c>
      <c r="AH15" s="10">
        <v>31525</v>
      </c>
      <c r="AI15" s="11">
        <f t="shared" si="1"/>
        <v>505424</v>
      </c>
      <c r="AJ15" s="10">
        <v>122419</v>
      </c>
      <c r="AK15" s="11">
        <f t="shared" si="9"/>
        <v>627843</v>
      </c>
      <c r="AL15" s="13">
        <f t="shared" si="10"/>
        <v>1297</v>
      </c>
      <c r="AM15" s="14">
        <v>1297</v>
      </c>
      <c r="AN15" s="14">
        <v>1177</v>
      </c>
      <c r="AO15" s="14">
        <v>1178</v>
      </c>
      <c r="AP15" s="14">
        <v>59</v>
      </c>
      <c r="AQ15" s="14">
        <v>144</v>
      </c>
      <c r="AR15" s="14">
        <v>120</v>
      </c>
      <c r="AS15" s="14">
        <v>0</v>
      </c>
      <c r="AT15" s="14">
        <v>0</v>
      </c>
      <c r="AU15" s="14">
        <v>60</v>
      </c>
      <c r="AV15" s="14" t="s">
        <v>171</v>
      </c>
      <c r="AW15" s="14">
        <v>0</v>
      </c>
      <c r="AX15" s="14">
        <v>0</v>
      </c>
      <c r="AY15" s="14">
        <v>0</v>
      </c>
      <c r="AZ15" s="14">
        <v>0</v>
      </c>
      <c r="BA15" s="14">
        <v>15830</v>
      </c>
      <c r="BB15" s="14">
        <v>0</v>
      </c>
      <c r="BC15" s="14">
        <v>0</v>
      </c>
      <c r="BD15" s="14">
        <v>0</v>
      </c>
      <c r="BE15" s="14">
        <v>0</v>
      </c>
      <c r="BF15" s="14">
        <v>4</v>
      </c>
      <c r="BG15" s="14">
        <v>383</v>
      </c>
      <c r="BH15" s="14">
        <v>4</v>
      </c>
      <c r="BI15" s="14">
        <v>0</v>
      </c>
      <c r="BJ15" s="13">
        <f t="shared" si="0"/>
        <v>39176</v>
      </c>
      <c r="BK15" s="14">
        <v>31995</v>
      </c>
      <c r="BL15" s="14">
        <v>38691</v>
      </c>
      <c r="BM15" s="14">
        <v>6696</v>
      </c>
      <c r="BN15" s="14">
        <v>485</v>
      </c>
      <c r="BO15" s="14">
        <v>0</v>
      </c>
      <c r="BP15" s="14">
        <v>0</v>
      </c>
      <c r="BQ15" s="14" t="s">
        <v>171</v>
      </c>
      <c r="BR15" s="14">
        <v>260</v>
      </c>
      <c r="BS15" s="14">
        <v>260</v>
      </c>
      <c r="BT15" s="14">
        <v>237</v>
      </c>
      <c r="BU15" s="14">
        <v>0</v>
      </c>
      <c r="BV15" s="14">
        <v>38806</v>
      </c>
      <c r="BW15" s="14">
        <v>20682</v>
      </c>
      <c r="BX15" s="14">
        <v>566</v>
      </c>
      <c r="BY15" s="14">
        <v>151</v>
      </c>
      <c r="BZ15" s="14">
        <v>29</v>
      </c>
      <c r="CA15" s="14">
        <v>33</v>
      </c>
      <c r="CB15" s="14">
        <v>966</v>
      </c>
      <c r="CC15" s="14">
        <v>11</v>
      </c>
      <c r="CD15" s="14">
        <v>0</v>
      </c>
      <c r="CE15" s="14">
        <v>10940</v>
      </c>
      <c r="CF15" s="14">
        <v>1124</v>
      </c>
      <c r="CG15" s="14">
        <v>0</v>
      </c>
      <c r="CH15" s="14">
        <v>5030</v>
      </c>
      <c r="CI15" s="14">
        <v>173</v>
      </c>
      <c r="CJ15" s="14">
        <v>22</v>
      </c>
      <c r="CK15" s="13">
        <f t="shared" si="11"/>
        <v>195</v>
      </c>
      <c r="CL15" s="14">
        <v>71</v>
      </c>
      <c r="CM15" s="14">
        <v>20</v>
      </c>
      <c r="CN15" s="14">
        <v>0</v>
      </c>
      <c r="CO15" s="14">
        <v>468</v>
      </c>
      <c r="CP15" s="14">
        <v>57</v>
      </c>
      <c r="CQ15" s="13">
        <f t="shared" si="2"/>
        <v>525</v>
      </c>
      <c r="CR15" s="14">
        <v>313</v>
      </c>
      <c r="CS15" s="14">
        <v>35</v>
      </c>
      <c r="CT15" s="14">
        <v>0</v>
      </c>
      <c r="CU15" s="14">
        <v>46</v>
      </c>
      <c r="CV15" s="14">
        <v>1107</v>
      </c>
      <c r="CW15" s="14">
        <v>118</v>
      </c>
      <c r="CX15" s="14">
        <v>80</v>
      </c>
      <c r="CY15" s="14">
        <v>0</v>
      </c>
      <c r="CZ15" s="14">
        <v>79</v>
      </c>
      <c r="DA15" s="14">
        <v>65</v>
      </c>
      <c r="DB15" s="14">
        <v>2844</v>
      </c>
      <c r="DC15" s="14">
        <v>29.4</v>
      </c>
    </row>
    <row r="16" spans="1:107" ht="15">
      <c r="A16" s="6" t="s">
        <v>184</v>
      </c>
      <c r="B16" s="7">
        <v>0</v>
      </c>
      <c r="C16" s="8">
        <f t="shared" si="3"/>
        <v>8.29</v>
      </c>
      <c r="D16" s="9">
        <v>8.29</v>
      </c>
      <c r="E16" s="9">
        <v>0</v>
      </c>
      <c r="F16" s="9">
        <v>6.61</v>
      </c>
      <c r="G16" s="9">
        <v>5.53</v>
      </c>
      <c r="H16" s="9">
        <v>0</v>
      </c>
      <c r="I16" s="9">
        <v>1.34</v>
      </c>
      <c r="J16" s="8">
        <f t="shared" si="4"/>
        <v>16.24</v>
      </c>
      <c r="K16" s="10">
        <v>697158</v>
      </c>
      <c r="L16" s="10">
        <v>697158</v>
      </c>
      <c r="M16" s="11">
        <f t="shared" si="5"/>
        <v>0</v>
      </c>
      <c r="N16" s="15">
        <v>297961</v>
      </c>
      <c r="O16" s="11">
        <f t="shared" si="6"/>
        <v>995119</v>
      </c>
      <c r="P16" s="10">
        <v>22248</v>
      </c>
      <c r="Q16" s="10">
        <v>101892</v>
      </c>
      <c r="R16" s="10">
        <v>76875</v>
      </c>
      <c r="S16" s="10">
        <v>14317</v>
      </c>
      <c r="T16" s="11">
        <f t="shared" si="7"/>
        <v>60065</v>
      </c>
      <c r="U16" s="10">
        <v>51144</v>
      </c>
      <c r="V16" s="10">
        <v>8921</v>
      </c>
      <c r="W16" s="10">
        <v>0</v>
      </c>
      <c r="X16" s="10">
        <v>4391</v>
      </c>
      <c r="Y16" s="10">
        <v>83466</v>
      </c>
      <c r="Z16" s="10">
        <v>83466</v>
      </c>
      <c r="AA16" s="10">
        <v>19849</v>
      </c>
      <c r="AB16" s="10">
        <v>0</v>
      </c>
      <c r="AC16" s="11">
        <f t="shared" si="8"/>
        <v>269663</v>
      </c>
      <c r="AD16" s="10">
        <v>48198</v>
      </c>
      <c r="AE16" s="10">
        <v>345</v>
      </c>
      <c r="AF16" s="10">
        <v>17962</v>
      </c>
      <c r="AG16" s="10">
        <v>13266</v>
      </c>
      <c r="AH16" s="10">
        <v>30659</v>
      </c>
      <c r="AI16" s="11">
        <f t="shared" si="1"/>
        <v>1397460</v>
      </c>
      <c r="AJ16" s="10">
        <v>0</v>
      </c>
      <c r="AK16" s="11">
        <f t="shared" si="9"/>
        <v>1397460</v>
      </c>
      <c r="AL16" s="13">
        <f t="shared" si="10"/>
        <v>4036</v>
      </c>
      <c r="AM16" s="14">
        <v>3053</v>
      </c>
      <c r="AN16" s="14">
        <v>1883</v>
      </c>
      <c r="AO16" s="14">
        <v>1528</v>
      </c>
      <c r="AP16" s="14">
        <v>1628</v>
      </c>
      <c r="AQ16" s="14">
        <v>255</v>
      </c>
      <c r="AR16" s="14">
        <v>2119</v>
      </c>
      <c r="AS16" s="14">
        <v>34</v>
      </c>
      <c r="AT16" s="14">
        <v>0</v>
      </c>
      <c r="AU16" s="14">
        <v>40</v>
      </c>
      <c r="AV16" s="14">
        <v>7723</v>
      </c>
      <c r="AW16" s="14">
        <v>3</v>
      </c>
      <c r="AX16" s="14">
        <v>0</v>
      </c>
      <c r="AY16" s="14">
        <v>0</v>
      </c>
      <c r="AZ16" s="14">
        <v>0</v>
      </c>
      <c r="BA16" s="14">
        <v>1756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49</v>
      </c>
      <c r="BH16" s="14">
        <v>0</v>
      </c>
      <c r="BI16" s="14">
        <v>118</v>
      </c>
      <c r="BJ16" s="13">
        <f t="shared" si="0"/>
        <v>76033</v>
      </c>
      <c r="BK16" s="14" t="s">
        <v>171</v>
      </c>
      <c r="BL16" s="14">
        <v>66334</v>
      </c>
      <c r="BM16" s="14">
        <v>6666</v>
      </c>
      <c r="BN16" s="14">
        <v>9262</v>
      </c>
      <c r="BO16" s="14">
        <v>399</v>
      </c>
      <c r="BP16" s="14">
        <v>38</v>
      </c>
      <c r="BQ16" s="14">
        <v>14904</v>
      </c>
      <c r="BR16" s="14">
        <v>223</v>
      </c>
      <c r="BS16" s="14">
        <v>223</v>
      </c>
      <c r="BT16" s="14">
        <v>154</v>
      </c>
      <c r="BU16" s="14">
        <v>66</v>
      </c>
      <c r="BV16" s="14">
        <v>13072</v>
      </c>
      <c r="BW16" s="14">
        <v>175</v>
      </c>
      <c r="BX16" s="14">
        <v>469</v>
      </c>
      <c r="BY16" s="14">
        <v>1</v>
      </c>
      <c r="BZ16" s="14">
        <v>0</v>
      </c>
      <c r="CA16" s="14">
        <v>213</v>
      </c>
      <c r="CB16" s="14">
        <v>2328</v>
      </c>
      <c r="CC16" s="14">
        <v>127</v>
      </c>
      <c r="CD16" s="14">
        <v>269</v>
      </c>
      <c r="CE16" s="14">
        <v>22765</v>
      </c>
      <c r="CF16" s="14">
        <v>6179</v>
      </c>
      <c r="CG16" s="14">
        <v>0</v>
      </c>
      <c r="CH16" s="14">
        <v>5203</v>
      </c>
      <c r="CI16" s="14">
        <v>1169</v>
      </c>
      <c r="CJ16" s="14">
        <v>307</v>
      </c>
      <c r="CK16" s="13">
        <f t="shared" si="11"/>
        <v>1476</v>
      </c>
      <c r="CL16" s="14">
        <v>1010</v>
      </c>
      <c r="CM16" s="14">
        <v>230</v>
      </c>
      <c r="CN16" s="14" t="s">
        <v>171</v>
      </c>
      <c r="CO16" s="14">
        <v>1798</v>
      </c>
      <c r="CP16" s="14">
        <v>3362</v>
      </c>
      <c r="CQ16" s="13">
        <f t="shared" si="2"/>
        <v>5160</v>
      </c>
      <c r="CR16" s="14">
        <v>2380</v>
      </c>
      <c r="CS16" s="14">
        <v>397</v>
      </c>
      <c r="CT16" s="14" t="s">
        <v>171</v>
      </c>
      <c r="CU16" s="14">
        <v>205</v>
      </c>
      <c r="CV16" s="14">
        <v>3268</v>
      </c>
      <c r="CW16" s="14">
        <v>170</v>
      </c>
      <c r="CX16" s="14">
        <v>875</v>
      </c>
      <c r="CY16" s="14">
        <v>94</v>
      </c>
      <c r="CZ16" s="14">
        <v>68</v>
      </c>
      <c r="DA16" s="14">
        <v>58</v>
      </c>
      <c r="DB16" s="14">
        <v>2585</v>
      </c>
      <c r="DC16" s="14">
        <v>159</v>
      </c>
    </row>
    <row r="17" spans="1:107" ht="15">
      <c r="A17" s="6" t="s">
        <v>185</v>
      </c>
      <c r="B17" s="7">
        <v>0</v>
      </c>
      <c r="C17" s="8">
        <f t="shared" si="3"/>
        <v>31</v>
      </c>
      <c r="D17" s="9">
        <v>29</v>
      </c>
      <c r="E17" s="9">
        <v>2</v>
      </c>
      <c r="F17" s="9">
        <v>57</v>
      </c>
      <c r="G17" s="9">
        <v>31</v>
      </c>
      <c r="H17" s="9">
        <v>0</v>
      </c>
      <c r="I17" s="9">
        <v>48</v>
      </c>
      <c r="J17" s="8">
        <f t="shared" si="4"/>
        <v>136</v>
      </c>
      <c r="K17" s="20">
        <v>2520743</v>
      </c>
      <c r="L17" s="20">
        <v>2320571</v>
      </c>
      <c r="M17" s="11">
        <f t="shared" si="5"/>
        <v>200172</v>
      </c>
      <c r="N17" s="15">
        <v>2428249</v>
      </c>
      <c r="O17" s="11">
        <f t="shared" si="6"/>
        <v>4948992</v>
      </c>
      <c r="P17" s="10">
        <v>813267</v>
      </c>
      <c r="Q17" s="10">
        <v>992538</v>
      </c>
      <c r="R17" s="10">
        <v>969138</v>
      </c>
      <c r="S17" s="10">
        <v>23400</v>
      </c>
      <c r="T17" s="11">
        <f t="shared" si="7"/>
        <v>760748</v>
      </c>
      <c r="U17" s="10">
        <v>399235</v>
      </c>
      <c r="V17" s="10">
        <v>361513</v>
      </c>
      <c r="W17" s="10">
        <v>40949</v>
      </c>
      <c r="X17" s="10">
        <v>74549</v>
      </c>
      <c r="Y17" s="10">
        <v>1195208</v>
      </c>
      <c r="Z17" s="10">
        <v>296598</v>
      </c>
      <c r="AA17" s="10">
        <v>0</v>
      </c>
      <c r="AB17" s="10">
        <v>0</v>
      </c>
      <c r="AC17" s="11">
        <f t="shared" si="8"/>
        <v>3063992</v>
      </c>
      <c r="AD17" s="10">
        <v>55191</v>
      </c>
      <c r="AE17" s="10">
        <v>133134</v>
      </c>
      <c r="AF17" s="10">
        <v>247407</v>
      </c>
      <c r="AG17" s="10">
        <v>120000</v>
      </c>
      <c r="AH17" s="10">
        <v>324371</v>
      </c>
      <c r="AI17" s="11">
        <f t="shared" si="1"/>
        <v>9706354</v>
      </c>
      <c r="AJ17" s="10">
        <v>0</v>
      </c>
      <c r="AK17" s="11">
        <f t="shared" si="9"/>
        <v>9706354</v>
      </c>
      <c r="AL17" s="13">
        <f t="shared" si="10"/>
        <v>16489</v>
      </c>
      <c r="AM17" s="14">
        <v>148939</v>
      </c>
      <c r="AN17" s="14">
        <v>13009</v>
      </c>
      <c r="AO17" s="14">
        <v>137188</v>
      </c>
      <c r="AP17" s="14">
        <v>8459</v>
      </c>
      <c r="AQ17" s="14">
        <v>4550</v>
      </c>
      <c r="AR17" s="14">
        <v>3306</v>
      </c>
      <c r="AS17" s="14">
        <v>550</v>
      </c>
      <c r="AT17" s="14">
        <v>-376</v>
      </c>
      <c r="AU17" s="14">
        <v>0</v>
      </c>
      <c r="AV17" s="14">
        <v>0</v>
      </c>
      <c r="AW17" s="14">
        <v>-141</v>
      </c>
      <c r="AX17" s="14">
        <v>-141</v>
      </c>
      <c r="AY17" s="14">
        <v>-112</v>
      </c>
      <c r="AZ17" s="14">
        <v>-29</v>
      </c>
      <c r="BA17" s="14">
        <v>0</v>
      </c>
      <c r="BB17" s="14">
        <v>2146</v>
      </c>
      <c r="BC17" s="14">
        <v>37</v>
      </c>
      <c r="BD17" s="14">
        <v>0</v>
      </c>
      <c r="BE17" s="14">
        <v>0</v>
      </c>
      <c r="BF17" s="14">
        <v>879</v>
      </c>
      <c r="BG17" s="14">
        <v>1379</v>
      </c>
      <c r="BH17" s="14">
        <v>34</v>
      </c>
      <c r="BI17" s="14">
        <v>0</v>
      </c>
      <c r="BJ17" s="13">
        <f t="shared" si="0"/>
        <v>1385864</v>
      </c>
      <c r="BK17" s="14">
        <v>972876</v>
      </c>
      <c r="BL17" s="14">
        <v>1105954</v>
      </c>
      <c r="BM17" s="14">
        <v>153911</v>
      </c>
      <c r="BN17" s="14">
        <v>252197</v>
      </c>
      <c r="BO17" s="14">
        <v>15142</v>
      </c>
      <c r="BP17" s="14">
        <v>12571</v>
      </c>
      <c r="BQ17" s="14">
        <v>0</v>
      </c>
      <c r="BR17" s="14">
        <v>2691</v>
      </c>
      <c r="BS17" s="14">
        <v>2691</v>
      </c>
      <c r="BT17" s="14">
        <v>1584</v>
      </c>
      <c r="BU17" s="14">
        <v>1107</v>
      </c>
      <c r="BV17" s="14">
        <v>24566</v>
      </c>
      <c r="BW17" s="14">
        <v>3174127</v>
      </c>
      <c r="BX17" s="14">
        <v>4242</v>
      </c>
      <c r="BY17" s="14">
        <v>0</v>
      </c>
      <c r="BZ17" s="14">
        <v>59780</v>
      </c>
      <c r="CA17" s="14">
        <v>14130</v>
      </c>
      <c r="CB17" s="14">
        <v>12702</v>
      </c>
      <c r="CC17" s="14">
        <v>1115</v>
      </c>
      <c r="CD17" s="14">
        <v>0</v>
      </c>
      <c r="CE17" s="14">
        <v>261462</v>
      </c>
      <c r="CF17" s="14">
        <v>161504</v>
      </c>
      <c r="CG17" s="14">
        <v>0</v>
      </c>
      <c r="CH17" s="14">
        <v>12234</v>
      </c>
      <c r="CI17" s="14">
        <v>1876</v>
      </c>
      <c r="CJ17" s="14">
        <v>6296</v>
      </c>
      <c r="CK17" s="13">
        <f t="shared" si="11"/>
        <v>8172</v>
      </c>
      <c r="CL17" s="14">
        <v>6543</v>
      </c>
      <c r="CM17" s="14">
        <v>280</v>
      </c>
      <c r="CN17" s="14">
        <v>0</v>
      </c>
      <c r="CO17" s="14">
        <v>3384</v>
      </c>
      <c r="CP17" s="14">
        <v>4004</v>
      </c>
      <c r="CQ17" s="13">
        <f t="shared" si="2"/>
        <v>7388</v>
      </c>
      <c r="CR17" s="14">
        <v>4186</v>
      </c>
      <c r="CS17" s="14">
        <v>420</v>
      </c>
      <c r="CT17" s="14">
        <v>0</v>
      </c>
      <c r="CU17" s="14">
        <v>1068</v>
      </c>
      <c r="CV17" s="14">
        <v>26826</v>
      </c>
      <c r="CW17" s="14">
        <v>0</v>
      </c>
      <c r="CX17" s="14">
        <v>0</v>
      </c>
      <c r="CY17" s="14">
        <v>2112</v>
      </c>
      <c r="CZ17" s="14">
        <v>90</v>
      </c>
      <c r="DA17" s="14">
        <v>183</v>
      </c>
      <c r="DB17" s="14">
        <v>38521</v>
      </c>
      <c r="DC17" s="14">
        <v>1610</v>
      </c>
    </row>
    <row r="18" spans="1:107" ht="15">
      <c r="A18" s="6" t="s">
        <v>186</v>
      </c>
      <c r="B18" s="7">
        <v>0</v>
      </c>
      <c r="C18" s="8">
        <f t="shared" si="3"/>
        <v>14.21</v>
      </c>
      <c r="D18" s="9">
        <v>14.21</v>
      </c>
      <c r="E18" s="9">
        <v>0</v>
      </c>
      <c r="F18" s="9">
        <v>33.93</v>
      </c>
      <c r="G18" s="9">
        <v>20.5</v>
      </c>
      <c r="H18" s="9">
        <v>0</v>
      </c>
      <c r="I18" s="9">
        <v>7.04</v>
      </c>
      <c r="J18" s="8">
        <f t="shared" si="4"/>
        <v>55.18</v>
      </c>
      <c r="K18" s="10">
        <v>1198795</v>
      </c>
      <c r="L18" s="10">
        <v>1198795</v>
      </c>
      <c r="M18" s="11">
        <f t="shared" si="5"/>
        <v>0</v>
      </c>
      <c r="N18" s="15">
        <v>1493813</v>
      </c>
      <c r="O18" s="11">
        <f t="shared" si="6"/>
        <v>2692608</v>
      </c>
      <c r="P18" s="10">
        <v>134239</v>
      </c>
      <c r="Q18" s="10">
        <v>315463</v>
      </c>
      <c r="R18" s="10">
        <v>303223</v>
      </c>
      <c r="S18" s="10">
        <v>12240</v>
      </c>
      <c r="T18" s="11">
        <f t="shared" si="7"/>
        <v>450096</v>
      </c>
      <c r="U18" s="10">
        <v>228027</v>
      </c>
      <c r="V18" s="10">
        <v>222069</v>
      </c>
      <c r="W18" s="10">
        <v>20626</v>
      </c>
      <c r="X18" s="10">
        <v>14346</v>
      </c>
      <c r="Y18" s="10">
        <v>716401</v>
      </c>
      <c r="Z18" s="10">
        <v>658485</v>
      </c>
      <c r="AA18" s="10">
        <v>50133</v>
      </c>
      <c r="AB18" s="10">
        <v>0</v>
      </c>
      <c r="AC18" s="11">
        <f t="shared" si="8"/>
        <v>1567065</v>
      </c>
      <c r="AD18" s="10">
        <v>3154</v>
      </c>
      <c r="AE18" s="10">
        <v>52548</v>
      </c>
      <c r="AF18" s="10">
        <v>286484</v>
      </c>
      <c r="AG18" s="10">
        <v>52500</v>
      </c>
      <c r="AH18" s="10">
        <v>285134</v>
      </c>
      <c r="AI18" s="11">
        <f t="shared" si="1"/>
        <v>5073732</v>
      </c>
      <c r="AJ18" s="10">
        <v>615605</v>
      </c>
      <c r="AK18" s="11">
        <f t="shared" si="9"/>
        <v>5689337</v>
      </c>
      <c r="AL18" s="13">
        <f t="shared" si="10"/>
        <v>8962</v>
      </c>
      <c r="AM18" s="14">
        <v>18806</v>
      </c>
      <c r="AN18" s="14">
        <v>8659</v>
      </c>
      <c r="AO18" s="14">
        <v>12323</v>
      </c>
      <c r="AP18" s="14">
        <v>8445</v>
      </c>
      <c r="AQ18" s="14">
        <v>214</v>
      </c>
      <c r="AR18" s="14">
        <v>156</v>
      </c>
      <c r="AS18" s="14">
        <v>147</v>
      </c>
      <c r="AT18" s="14">
        <v>0</v>
      </c>
      <c r="AU18" s="14">
        <v>4812</v>
      </c>
      <c r="AV18" s="14">
        <v>0</v>
      </c>
      <c r="AW18" s="14">
        <v>62</v>
      </c>
      <c r="AX18" s="14">
        <v>24</v>
      </c>
      <c r="AY18" s="14">
        <v>43</v>
      </c>
      <c r="AZ18" s="14">
        <v>19</v>
      </c>
      <c r="BA18" s="14">
        <v>992</v>
      </c>
      <c r="BB18" s="14">
        <v>2041</v>
      </c>
      <c r="BC18" s="14">
        <v>38</v>
      </c>
      <c r="BD18" s="14">
        <v>15</v>
      </c>
      <c r="BE18" s="14">
        <v>0</v>
      </c>
      <c r="BF18" s="14">
        <v>547</v>
      </c>
      <c r="BG18" s="14">
        <v>703</v>
      </c>
      <c r="BH18" s="14">
        <v>21</v>
      </c>
      <c r="BI18" s="14">
        <v>6329</v>
      </c>
      <c r="BJ18" s="13">
        <f t="shared" si="0"/>
        <v>757460</v>
      </c>
      <c r="BK18" s="14">
        <v>509423</v>
      </c>
      <c r="BL18" s="14">
        <v>647545</v>
      </c>
      <c r="BM18" s="14">
        <v>15897</v>
      </c>
      <c r="BN18" s="14">
        <v>94293</v>
      </c>
      <c r="BO18" s="14">
        <v>15622</v>
      </c>
      <c r="BP18" s="14">
        <v>0</v>
      </c>
      <c r="BQ18" s="14">
        <v>0</v>
      </c>
      <c r="BR18" s="14">
        <v>3411</v>
      </c>
      <c r="BS18" s="14">
        <v>2290</v>
      </c>
      <c r="BT18" s="14">
        <v>1441</v>
      </c>
      <c r="BU18" s="14">
        <v>1855</v>
      </c>
      <c r="BV18" s="14">
        <v>5034</v>
      </c>
      <c r="BW18" s="14">
        <v>1423615</v>
      </c>
      <c r="BX18" s="14">
        <v>1442</v>
      </c>
      <c r="BY18" s="14">
        <v>1113</v>
      </c>
      <c r="BZ18" s="14">
        <v>17</v>
      </c>
      <c r="CA18" s="14">
        <v>2790</v>
      </c>
      <c r="CB18" s="14">
        <v>7219</v>
      </c>
      <c r="CC18" s="14">
        <v>298</v>
      </c>
      <c r="CD18" s="14">
        <v>6360</v>
      </c>
      <c r="CE18" s="14">
        <v>95863</v>
      </c>
      <c r="CF18" s="14">
        <v>58991</v>
      </c>
      <c r="CG18" s="14">
        <v>5260</v>
      </c>
      <c r="CH18" s="14">
        <v>24290</v>
      </c>
      <c r="CI18" s="14">
        <v>2889</v>
      </c>
      <c r="CJ18" s="14">
        <v>2125</v>
      </c>
      <c r="CK18" s="13">
        <f t="shared" si="11"/>
        <v>5014</v>
      </c>
      <c r="CL18" s="14">
        <v>2833</v>
      </c>
      <c r="CM18" s="14">
        <v>418</v>
      </c>
      <c r="CN18" s="14">
        <v>8381</v>
      </c>
      <c r="CO18" s="14">
        <v>768</v>
      </c>
      <c r="CP18" s="14">
        <v>4890</v>
      </c>
      <c r="CQ18" s="13">
        <f t="shared" si="2"/>
        <v>5658</v>
      </c>
      <c r="CR18" s="14">
        <v>3543</v>
      </c>
      <c r="CS18" s="14">
        <v>763</v>
      </c>
      <c r="CT18" s="14">
        <v>6652</v>
      </c>
      <c r="CU18" s="14">
        <v>278</v>
      </c>
      <c r="CV18" s="14">
        <v>11738</v>
      </c>
      <c r="CW18" s="14">
        <v>0</v>
      </c>
      <c r="CX18" s="14">
        <v>0</v>
      </c>
      <c r="CY18" s="14">
        <v>1545</v>
      </c>
      <c r="CZ18" s="14">
        <v>87</v>
      </c>
      <c r="DA18" s="14">
        <v>83</v>
      </c>
      <c r="DB18" s="14">
        <v>12755</v>
      </c>
      <c r="DC18" s="14">
        <v>395</v>
      </c>
    </row>
    <row r="19" spans="1:107" ht="15">
      <c r="A19" s="6" t="s">
        <v>187</v>
      </c>
      <c r="B19" s="7">
        <v>0</v>
      </c>
      <c r="C19" s="8">
        <f t="shared" si="3"/>
        <v>30.23</v>
      </c>
      <c r="D19" s="9">
        <v>30.23</v>
      </c>
      <c r="E19" s="9">
        <v>0</v>
      </c>
      <c r="F19" s="9">
        <v>50.14</v>
      </c>
      <c r="G19" s="9">
        <v>34.07</v>
      </c>
      <c r="H19" s="9">
        <v>0</v>
      </c>
      <c r="I19" s="9">
        <v>29.1229267157485</v>
      </c>
      <c r="J19" s="8">
        <f t="shared" si="4"/>
        <v>109.4929267157485</v>
      </c>
      <c r="K19" s="10">
        <v>2489453</v>
      </c>
      <c r="L19" s="10">
        <v>2489453</v>
      </c>
      <c r="M19" s="11">
        <f t="shared" si="5"/>
        <v>0</v>
      </c>
      <c r="N19" s="15">
        <v>2256244</v>
      </c>
      <c r="O19" s="11">
        <f t="shared" si="6"/>
        <v>4745697</v>
      </c>
      <c r="P19" s="10">
        <v>550633</v>
      </c>
      <c r="Q19" s="10">
        <v>686577</v>
      </c>
      <c r="R19" s="10">
        <v>671577</v>
      </c>
      <c r="S19" s="10">
        <v>15000</v>
      </c>
      <c r="T19" s="11">
        <f t="shared" si="7"/>
        <v>468178</v>
      </c>
      <c r="U19" s="10">
        <v>318439</v>
      </c>
      <c r="V19" s="10">
        <v>149739</v>
      </c>
      <c r="W19" s="10">
        <v>69263</v>
      </c>
      <c r="X19" s="10">
        <v>30426</v>
      </c>
      <c r="Y19" s="10">
        <v>887086</v>
      </c>
      <c r="Z19" s="10">
        <v>886363</v>
      </c>
      <c r="AA19" s="10">
        <v>2215</v>
      </c>
      <c r="AB19" s="10">
        <v>12</v>
      </c>
      <c r="AC19" s="11">
        <f t="shared" si="8"/>
        <v>2143757</v>
      </c>
      <c r="AD19" s="10">
        <v>30000</v>
      </c>
      <c r="AE19" s="10">
        <v>94184</v>
      </c>
      <c r="AF19" s="10">
        <v>126505</v>
      </c>
      <c r="AG19" s="10">
        <v>59447</v>
      </c>
      <c r="AH19" s="10">
        <v>291615</v>
      </c>
      <c r="AI19" s="11">
        <f t="shared" si="1"/>
        <v>8041838</v>
      </c>
      <c r="AJ19" s="10">
        <v>0</v>
      </c>
      <c r="AK19" s="11">
        <f t="shared" si="9"/>
        <v>8041838</v>
      </c>
      <c r="AL19" s="13">
        <f t="shared" si="10"/>
        <v>21401</v>
      </c>
      <c r="AM19" s="14">
        <v>13567</v>
      </c>
      <c r="AN19" s="14">
        <v>15673</v>
      </c>
      <c r="AO19" s="14">
        <v>5181</v>
      </c>
      <c r="AP19" s="14">
        <v>9975</v>
      </c>
      <c r="AQ19" s="14">
        <v>5698</v>
      </c>
      <c r="AR19" s="14">
        <v>3226</v>
      </c>
      <c r="AS19" s="14">
        <v>402</v>
      </c>
      <c r="AT19" s="14">
        <v>2100</v>
      </c>
      <c r="AU19" s="14">
        <v>4627</v>
      </c>
      <c r="AV19" s="14">
        <v>0</v>
      </c>
      <c r="AW19" s="14"/>
      <c r="AX19" s="14">
        <v>0</v>
      </c>
      <c r="AY19" s="14">
        <v>0</v>
      </c>
      <c r="AZ19" s="14">
        <v>0</v>
      </c>
      <c r="BA19" s="14">
        <v>5181</v>
      </c>
      <c r="BB19" s="14">
        <v>11317</v>
      </c>
      <c r="BC19" s="14">
        <v>289.5</v>
      </c>
      <c r="BD19" s="14">
        <v>29</v>
      </c>
      <c r="BE19" s="14">
        <v>241</v>
      </c>
      <c r="BF19" s="14">
        <v>571</v>
      </c>
      <c r="BG19" s="14">
        <v>623</v>
      </c>
      <c r="BH19" s="14">
        <v>344</v>
      </c>
      <c r="BI19" s="14">
        <v>9</v>
      </c>
      <c r="BJ19" s="13">
        <f t="shared" si="0"/>
        <v>1192506</v>
      </c>
      <c r="BK19" s="14">
        <v>958168</v>
      </c>
      <c r="BL19" s="14">
        <v>1106572</v>
      </c>
      <c r="BM19" s="14">
        <v>5181</v>
      </c>
      <c r="BN19" s="14">
        <v>32763</v>
      </c>
      <c r="BO19" s="14">
        <v>27574</v>
      </c>
      <c r="BP19" s="14">
        <v>25597</v>
      </c>
      <c r="BQ19" s="14">
        <v>655881</v>
      </c>
      <c r="BR19" s="14">
        <v>2171</v>
      </c>
      <c r="BS19" s="14">
        <v>2054</v>
      </c>
      <c r="BT19" s="14">
        <v>1607</v>
      </c>
      <c r="BU19" s="14">
        <v>307</v>
      </c>
      <c r="BV19" s="14">
        <v>6041</v>
      </c>
      <c r="BW19" s="14">
        <v>2424797</v>
      </c>
      <c r="BX19" s="14">
        <v>6255.2</v>
      </c>
      <c r="BY19" s="14">
        <v>22639</v>
      </c>
      <c r="BZ19" s="14">
        <v>119503</v>
      </c>
      <c r="CA19" s="14">
        <v>11777</v>
      </c>
      <c r="CB19" s="14">
        <v>15976</v>
      </c>
      <c r="CC19" s="14">
        <v>3401</v>
      </c>
      <c r="CD19" s="14">
        <v>449</v>
      </c>
      <c r="CE19" s="14">
        <v>180842</v>
      </c>
      <c r="CF19" s="14">
        <v>149806</v>
      </c>
      <c r="CG19" s="14">
        <v>377</v>
      </c>
      <c r="CH19" s="14">
        <v>47536</v>
      </c>
      <c r="CI19" s="14">
        <v>4988</v>
      </c>
      <c r="CJ19" s="14">
        <v>11266</v>
      </c>
      <c r="CK19" s="13">
        <f t="shared" si="11"/>
        <v>16254</v>
      </c>
      <c r="CL19" s="14">
        <v>7029</v>
      </c>
      <c r="CM19" s="14">
        <v>483</v>
      </c>
      <c r="CN19" s="14" t="s">
        <v>174</v>
      </c>
      <c r="CO19" s="14">
        <v>4083</v>
      </c>
      <c r="CP19" s="14">
        <v>2719</v>
      </c>
      <c r="CQ19" s="13">
        <f t="shared" si="2"/>
        <v>6802</v>
      </c>
      <c r="CR19" s="14">
        <v>2903</v>
      </c>
      <c r="CS19" s="14">
        <v>431</v>
      </c>
      <c r="CT19" s="14" t="s">
        <v>174</v>
      </c>
      <c r="CU19" s="14">
        <v>664</v>
      </c>
      <c r="CV19" s="14">
        <v>14004</v>
      </c>
      <c r="CW19" s="14">
        <v>0</v>
      </c>
      <c r="CX19" s="14">
        <v>0</v>
      </c>
      <c r="CY19" s="14">
        <v>878</v>
      </c>
      <c r="CZ19" s="14">
        <v>97</v>
      </c>
      <c r="DA19" s="14">
        <v>149</v>
      </c>
      <c r="DB19" s="14">
        <v>41678</v>
      </c>
      <c r="DC19" s="14">
        <v>947</v>
      </c>
    </row>
    <row r="20" spans="1:107" ht="15">
      <c r="A20" s="6" t="s">
        <v>188</v>
      </c>
      <c r="B20" s="7">
        <v>1</v>
      </c>
      <c r="C20" s="8">
        <f t="shared" si="3"/>
        <v>18</v>
      </c>
      <c r="D20" s="9">
        <v>14</v>
      </c>
      <c r="E20" s="9">
        <v>4</v>
      </c>
      <c r="F20" s="9">
        <v>20</v>
      </c>
      <c r="G20" s="9">
        <v>18</v>
      </c>
      <c r="H20" s="9">
        <v>1</v>
      </c>
      <c r="I20" s="9">
        <v>46</v>
      </c>
      <c r="J20" s="8">
        <f t="shared" si="4"/>
        <v>85</v>
      </c>
      <c r="K20" s="10">
        <v>1220680</v>
      </c>
      <c r="L20" s="10">
        <v>1022959</v>
      </c>
      <c r="M20" s="11">
        <f t="shared" si="5"/>
        <v>197721</v>
      </c>
      <c r="N20" s="15">
        <v>1116726</v>
      </c>
      <c r="O20" s="11">
        <f t="shared" si="6"/>
        <v>2337406</v>
      </c>
      <c r="P20" s="10">
        <v>127158.9</v>
      </c>
      <c r="Q20" s="10">
        <v>294311.93</v>
      </c>
      <c r="R20" s="10" t="s">
        <v>171</v>
      </c>
      <c r="S20" s="10" t="s">
        <v>171</v>
      </c>
      <c r="T20" s="11">
        <f t="shared" si="7"/>
        <v>184257.66999999998</v>
      </c>
      <c r="U20" s="10">
        <v>93524.42</v>
      </c>
      <c r="V20" s="10">
        <v>90733.25</v>
      </c>
      <c r="W20" s="10">
        <v>316.71</v>
      </c>
      <c r="X20" s="10">
        <v>1001.47</v>
      </c>
      <c r="Y20" s="10" t="s">
        <v>171</v>
      </c>
      <c r="Z20" s="10">
        <v>384737.44</v>
      </c>
      <c r="AA20" s="10">
        <v>1025</v>
      </c>
      <c r="AB20" s="10">
        <v>0</v>
      </c>
      <c r="AC20" s="11">
        <f t="shared" si="8"/>
        <v>480912.77999999997</v>
      </c>
      <c r="AD20" s="10">
        <v>7208</v>
      </c>
      <c r="AE20" s="10">
        <v>245806</v>
      </c>
      <c r="AF20" s="10">
        <v>82674.63</v>
      </c>
      <c r="AG20" s="10"/>
      <c r="AH20" s="10">
        <v>18417.05</v>
      </c>
      <c r="AI20" s="11">
        <f t="shared" si="1"/>
        <v>3299583.36</v>
      </c>
      <c r="AJ20" s="10">
        <v>0</v>
      </c>
      <c r="AK20" s="11">
        <f t="shared" si="9"/>
        <v>3299583.36</v>
      </c>
      <c r="AL20" s="13">
        <f t="shared" si="10"/>
        <v>10854</v>
      </c>
      <c r="AM20" s="14">
        <v>11698</v>
      </c>
      <c r="AN20" s="14">
        <v>9285</v>
      </c>
      <c r="AO20" s="14">
        <v>1561</v>
      </c>
      <c r="AP20" s="14">
        <v>9819</v>
      </c>
      <c r="AQ20" s="14">
        <v>1035</v>
      </c>
      <c r="AR20" s="14">
        <v>934</v>
      </c>
      <c r="AS20" s="14">
        <v>615</v>
      </c>
      <c r="AT20" s="14">
        <v>20</v>
      </c>
      <c r="AU20" s="14">
        <v>637</v>
      </c>
      <c r="AV20" s="14">
        <v>0</v>
      </c>
      <c r="AW20" s="14">
        <v>1616</v>
      </c>
      <c r="AX20" s="14">
        <v>1609</v>
      </c>
      <c r="AY20" s="14">
        <v>330</v>
      </c>
      <c r="AZ20" s="14">
        <v>154</v>
      </c>
      <c r="BA20" s="14">
        <v>5440</v>
      </c>
      <c r="BB20" s="14">
        <v>970</v>
      </c>
      <c r="BC20" s="14">
        <v>0</v>
      </c>
      <c r="BD20" s="14">
        <v>36</v>
      </c>
      <c r="BE20" s="14">
        <v>0</v>
      </c>
      <c r="BF20" s="14">
        <v>14</v>
      </c>
      <c r="BG20" s="14">
        <v>172</v>
      </c>
      <c r="BH20" s="14">
        <v>179</v>
      </c>
      <c r="BI20" s="14">
        <v>20</v>
      </c>
      <c r="BJ20" s="13">
        <f t="shared" si="0"/>
        <v>1607340</v>
      </c>
      <c r="BK20" s="14">
        <v>618015</v>
      </c>
      <c r="BL20" s="14">
        <v>721432</v>
      </c>
      <c r="BM20" s="14">
        <v>32466</v>
      </c>
      <c r="BN20" s="14">
        <v>853758</v>
      </c>
      <c r="BO20" s="14">
        <v>16231</v>
      </c>
      <c r="BP20" s="14">
        <v>15919</v>
      </c>
      <c r="BQ20" s="14">
        <v>0</v>
      </c>
      <c r="BR20" s="14">
        <v>16393</v>
      </c>
      <c r="BS20" s="14">
        <v>523</v>
      </c>
      <c r="BT20" s="14">
        <v>399</v>
      </c>
      <c r="BU20" s="14">
        <v>124</v>
      </c>
      <c r="BV20" s="14" t="s">
        <v>171</v>
      </c>
      <c r="BW20" s="14">
        <v>79535</v>
      </c>
      <c r="BX20" s="14">
        <v>833</v>
      </c>
      <c r="BY20" s="14">
        <v>16253</v>
      </c>
      <c r="BZ20" s="14">
        <v>433</v>
      </c>
      <c r="CA20" s="14">
        <v>10799</v>
      </c>
      <c r="CB20" s="14">
        <v>5580</v>
      </c>
      <c r="CC20" s="14">
        <v>453</v>
      </c>
      <c r="CD20" s="14">
        <v>3332</v>
      </c>
      <c r="CE20" s="14">
        <v>67670</v>
      </c>
      <c r="CF20" s="14">
        <v>46606</v>
      </c>
      <c r="CG20" s="14">
        <v>3540</v>
      </c>
      <c r="CH20" s="14">
        <v>37080</v>
      </c>
      <c r="CI20" s="14">
        <v>3457</v>
      </c>
      <c r="CJ20" s="14">
        <v>2103</v>
      </c>
      <c r="CK20" s="13">
        <f t="shared" si="11"/>
        <v>5560</v>
      </c>
      <c r="CL20" s="14">
        <v>2801</v>
      </c>
      <c r="CM20" s="14">
        <v>210</v>
      </c>
      <c r="CN20" s="14">
        <v>0</v>
      </c>
      <c r="CO20" s="14">
        <v>1893</v>
      </c>
      <c r="CP20" s="14">
        <v>1884</v>
      </c>
      <c r="CQ20" s="13">
        <f t="shared" si="2"/>
        <v>3777</v>
      </c>
      <c r="CR20" s="14">
        <v>1999</v>
      </c>
      <c r="CS20" s="14">
        <v>3</v>
      </c>
      <c r="CT20" s="14">
        <v>0</v>
      </c>
      <c r="CU20" s="14">
        <v>200</v>
      </c>
      <c r="CV20" s="14">
        <v>6907</v>
      </c>
      <c r="CW20" s="14">
        <v>0</v>
      </c>
      <c r="CX20" s="14">
        <v>0</v>
      </c>
      <c r="CY20" s="14">
        <v>402</v>
      </c>
      <c r="CZ20" s="14">
        <v>86</v>
      </c>
      <c r="DA20" s="14">
        <v>80</v>
      </c>
      <c r="DB20" s="14">
        <v>14418</v>
      </c>
      <c r="DC20" s="14">
        <v>1123</v>
      </c>
    </row>
    <row r="21" spans="1:107" ht="15">
      <c r="A21" s="6" t="s">
        <v>189</v>
      </c>
      <c r="B21" s="7">
        <v>1</v>
      </c>
      <c r="C21" s="8">
        <f t="shared" si="3"/>
        <v>47.92</v>
      </c>
      <c r="D21" s="9">
        <v>30.92</v>
      </c>
      <c r="E21" s="9">
        <v>17</v>
      </c>
      <c r="F21" s="9">
        <v>40.55</v>
      </c>
      <c r="G21" s="9">
        <v>32.15</v>
      </c>
      <c r="H21" s="9">
        <v>0</v>
      </c>
      <c r="I21" s="9">
        <v>40.64</v>
      </c>
      <c r="J21" s="8">
        <f t="shared" si="4"/>
        <v>129.11</v>
      </c>
      <c r="K21" s="10">
        <v>3773716</v>
      </c>
      <c r="L21" s="10">
        <v>2297697</v>
      </c>
      <c r="M21" s="11">
        <f>K21-L21</f>
        <v>1476019</v>
      </c>
      <c r="N21" s="15">
        <v>1855336</v>
      </c>
      <c r="O21" s="11">
        <f t="shared" si="6"/>
        <v>5629052</v>
      </c>
      <c r="P21" s="10">
        <v>743697</v>
      </c>
      <c r="Q21" s="10">
        <v>885545</v>
      </c>
      <c r="R21" s="10">
        <v>860977</v>
      </c>
      <c r="S21" s="10">
        <v>24568</v>
      </c>
      <c r="T21" s="11">
        <f t="shared" si="7"/>
        <v>532689</v>
      </c>
      <c r="U21" s="10">
        <v>404513</v>
      </c>
      <c r="V21" s="10">
        <v>128176</v>
      </c>
      <c r="W21" s="10">
        <v>31903</v>
      </c>
      <c r="X21" s="10">
        <v>44071</v>
      </c>
      <c r="Y21" s="10">
        <v>1548685</v>
      </c>
      <c r="Z21" s="10">
        <v>1548685</v>
      </c>
      <c r="AA21" s="10">
        <v>121835</v>
      </c>
      <c r="AB21" s="10">
        <v>0</v>
      </c>
      <c r="AC21" s="11">
        <f t="shared" si="8"/>
        <v>3164728</v>
      </c>
      <c r="AD21" s="10">
        <v>45816</v>
      </c>
      <c r="AE21" s="10">
        <v>262003</v>
      </c>
      <c r="AF21" s="10">
        <v>393959</v>
      </c>
      <c r="AG21" s="10">
        <v>154197</v>
      </c>
      <c r="AH21" s="10">
        <v>430621</v>
      </c>
      <c r="AI21" s="11">
        <f t="shared" si="1"/>
        <v>10824073</v>
      </c>
      <c r="AJ21" s="10">
        <v>2044675</v>
      </c>
      <c r="AK21" s="11">
        <f t="shared" si="9"/>
        <v>12868748</v>
      </c>
      <c r="AL21" s="13">
        <f t="shared" si="10"/>
        <v>25061</v>
      </c>
      <c r="AM21" s="14">
        <v>48637</v>
      </c>
      <c r="AN21" s="14">
        <v>22005</v>
      </c>
      <c r="AO21" s="14">
        <v>30704</v>
      </c>
      <c r="AP21" s="14">
        <v>18479</v>
      </c>
      <c r="AQ21" s="14">
        <v>3526</v>
      </c>
      <c r="AR21" s="14">
        <v>1970</v>
      </c>
      <c r="AS21" s="14">
        <v>1086</v>
      </c>
      <c r="AT21" s="14">
        <v>0</v>
      </c>
      <c r="AU21" s="14">
        <v>2006</v>
      </c>
      <c r="AV21" s="14">
        <v>4148</v>
      </c>
      <c r="AW21" s="14">
        <v>0</v>
      </c>
      <c r="AX21" s="14">
        <v>0</v>
      </c>
      <c r="AY21" s="14">
        <v>0</v>
      </c>
      <c r="AZ21" s="14">
        <v>0</v>
      </c>
      <c r="BA21" s="14">
        <v>4057</v>
      </c>
      <c r="BB21" s="14">
        <v>140452</v>
      </c>
      <c r="BC21" s="14">
        <v>197</v>
      </c>
      <c r="BD21" s="14">
        <v>658</v>
      </c>
      <c r="BE21" s="14">
        <v>0</v>
      </c>
      <c r="BF21" s="14">
        <v>649</v>
      </c>
      <c r="BG21" s="14">
        <v>891</v>
      </c>
      <c r="BH21" s="14">
        <v>476</v>
      </c>
      <c r="BI21" s="14">
        <v>151</v>
      </c>
      <c r="BJ21" s="13">
        <f t="shared" si="0"/>
        <v>1726854</v>
      </c>
      <c r="BK21" s="14">
        <v>1193860</v>
      </c>
      <c r="BL21" s="14">
        <v>1402924</v>
      </c>
      <c r="BM21" s="14">
        <v>143774</v>
      </c>
      <c r="BN21" s="14">
        <v>300279</v>
      </c>
      <c r="BO21" s="14">
        <v>23473</v>
      </c>
      <c r="BP21" s="14">
        <v>178</v>
      </c>
      <c r="BQ21" s="14">
        <v>630300</v>
      </c>
      <c r="BR21" s="14">
        <v>2263</v>
      </c>
      <c r="BS21" s="14">
        <v>2252</v>
      </c>
      <c r="BT21" s="14">
        <v>1600</v>
      </c>
      <c r="BU21" s="14">
        <v>490</v>
      </c>
      <c r="BV21" s="14">
        <v>28428</v>
      </c>
      <c r="BW21" s="14">
        <v>4643296</v>
      </c>
      <c r="BX21" s="14">
        <v>6121</v>
      </c>
      <c r="BY21" s="14">
        <v>142161</v>
      </c>
      <c r="BZ21" s="14">
        <v>11589</v>
      </c>
      <c r="CA21" s="14">
        <v>15807</v>
      </c>
      <c r="CB21" s="14">
        <v>7718</v>
      </c>
      <c r="CC21" s="14">
        <v>7056</v>
      </c>
      <c r="CD21" s="14">
        <v>938</v>
      </c>
      <c r="CE21" s="14">
        <v>272075</v>
      </c>
      <c r="CF21" s="14">
        <v>180359</v>
      </c>
      <c r="CG21" s="14">
        <v>287</v>
      </c>
      <c r="CH21" s="14">
        <v>186125</v>
      </c>
      <c r="CI21" s="14">
        <v>7939</v>
      </c>
      <c r="CJ21" s="14">
        <v>8038</v>
      </c>
      <c r="CK21" s="13">
        <f t="shared" si="11"/>
        <v>15977</v>
      </c>
      <c r="CL21" s="14">
        <v>9564</v>
      </c>
      <c r="CM21" s="14">
        <v>1067</v>
      </c>
      <c r="CN21" s="14">
        <v>24269</v>
      </c>
      <c r="CO21" s="14">
        <v>1905</v>
      </c>
      <c r="CP21" s="14">
        <v>10241</v>
      </c>
      <c r="CQ21" s="13">
        <f t="shared" si="2"/>
        <v>12146</v>
      </c>
      <c r="CR21" s="14">
        <v>3065</v>
      </c>
      <c r="CS21" s="14">
        <v>563</v>
      </c>
      <c r="CT21" s="14">
        <v>15641</v>
      </c>
      <c r="CU21" s="14">
        <v>77</v>
      </c>
      <c r="CV21" s="14">
        <v>3450</v>
      </c>
      <c r="CW21" s="14">
        <v>270</v>
      </c>
      <c r="CX21" s="14">
        <v>68</v>
      </c>
      <c r="CY21" s="14">
        <v>10355</v>
      </c>
      <c r="CZ21" s="14">
        <v>168</v>
      </c>
      <c r="DA21" s="14">
        <v>160</v>
      </c>
      <c r="DB21" s="14">
        <v>81710</v>
      </c>
      <c r="DC21" s="14">
        <v>781</v>
      </c>
    </row>
    <row r="22" spans="1:107" ht="15">
      <c r="A22" s="6" t="s">
        <v>190</v>
      </c>
      <c r="B22" s="7">
        <v>1</v>
      </c>
      <c r="C22" s="8">
        <f t="shared" si="3"/>
        <v>28.2</v>
      </c>
      <c r="D22" s="9">
        <v>27.2</v>
      </c>
      <c r="E22" s="9">
        <v>1</v>
      </c>
      <c r="F22" s="9">
        <v>59.1</v>
      </c>
      <c r="G22" s="9">
        <v>39</v>
      </c>
      <c r="H22" s="9">
        <v>0</v>
      </c>
      <c r="I22" s="9">
        <v>39.47</v>
      </c>
      <c r="J22" s="8">
        <f t="shared" si="4"/>
        <v>126.77</v>
      </c>
      <c r="K22" s="10">
        <v>2160238</v>
      </c>
      <c r="L22" s="10">
        <v>2077438</v>
      </c>
      <c r="M22" s="11">
        <f t="shared" si="5"/>
        <v>82800</v>
      </c>
      <c r="N22" s="15">
        <v>2667006</v>
      </c>
      <c r="O22" s="11">
        <f t="shared" si="6"/>
        <v>4827244</v>
      </c>
      <c r="P22" s="10">
        <v>697813</v>
      </c>
      <c r="Q22" s="10">
        <v>952592</v>
      </c>
      <c r="R22" s="10">
        <v>745469</v>
      </c>
      <c r="S22" s="10">
        <v>146469</v>
      </c>
      <c r="T22" s="11">
        <f t="shared" si="7"/>
        <v>789542</v>
      </c>
      <c r="U22" s="10">
        <v>562965</v>
      </c>
      <c r="V22" s="10">
        <v>226577</v>
      </c>
      <c r="W22" s="10">
        <v>220315</v>
      </c>
      <c r="X22" s="10">
        <v>8271</v>
      </c>
      <c r="Y22" s="10">
        <v>1702578</v>
      </c>
      <c r="Z22" s="10">
        <v>1267793</v>
      </c>
      <c r="AA22" s="10">
        <v>150668</v>
      </c>
      <c r="AB22" s="10">
        <v>214</v>
      </c>
      <c r="AC22" s="11">
        <f t="shared" si="8"/>
        <v>3824180</v>
      </c>
      <c r="AD22" s="10">
        <v>21174</v>
      </c>
      <c r="AE22" s="10">
        <v>117555</v>
      </c>
      <c r="AF22" s="10">
        <v>270932</v>
      </c>
      <c r="AG22" s="10">
        <v>75613</v>
      </c>
      <c r="AH22" s="10">
        <v>191528</v>
      </c>
      <c r="AI22" s="11">
        <f t="shared" si="1"/>
        <v>10026039</v>
      </c>
      <c r="AJ22" s="10">
        <v>0</v>
      </c>
      <c r="AK22" s="11">
        <f t="shared" si="9"/>
        <v>10026039</v>
      </c>
      <c r="AL22" s="13">
        <f t="shared" si="10"/>
        <v>89949</v>
      </c>
      <c r="AM22" s="14">
        <v>86819</v>
      </c>
      <c r="AN22" s="14">
        <v>88462</v>
      </c>
      <c r="AO22" s="14">
        <v>1462</v>
      </c>
      <c r="AP22" s="14">
        <v>16582</v>
      </c>
      <c r="AQ22" s="14">
        <v>71880</v>
      </c>
      <c r="AR22" s="14">
        <v>1462</v>
      </c>
      <c r="AS22" s="14">
        <v>25</v>
      </c>
      <c r="AT22" s="14">
        <v>0</v>
      </c>
      <c r="AU22" s="14">
        <v>7931</v>
      </c>
      <c r="AV22" s="14">
        <v>0</v>
      </c>
      <c r="AW22" s="14">
        <v>6</v>
      </c>
      <c r="AX22" s="14">
        <v>6</v>
      </c>
      <c r="AY22" s="14">
        <v>4</v>
      </c>
      <c r="AZ22" s="14">
        <v>2</v>
      </c>
      <c r="BA22" s="14">
        <v>3785</v>
      </c>
      <c r="BB22" s="14">
        <v>38003</v>
      </c>
      <c r="BC22" s="14">
        <v>53</v>
      </c>
      <c r="BD22" s="14">
        <v>157</v>
      </c>
      <c r="BE22" s="14">
        <v>476</v>
      </c>
      <c r="BF22" s="14">
        <v>148</v>
      </c>
      <c r="BG22" s="14">
        <v>1606</v>
      </c>
      <c r="BH22" s="14">
        <v>395</v>
      </c>
      <c r="BI22" s="14">
        <v>4</v>
      </c>
      <c r="BJ22" s="13">
        <f t="shared" si="0"/>
        <v>1242887</v>
      </c>
      <c r="BK22" s="14">
        <v>950598</v>
      </c>
      <c r="BL22" s="14">
        <v>1066738</v>
      </c>
      <c r="BM22" s="14">
        <v>11110</v>
      </c>
      <c r="BN22" s="14">
        <v>144781</v>
      </c>
      <c r="BO22" s="14">
        <v>31368</v>
      </c>
      <c r="BP22" s="14">
        <v>0</v>
      </c>
      <c r="BQ22" s="14">
        <v>298625</v>
      </c>
      <c r="BR22" s="14">
        <v>4668</v>
      </c>
      <c r="BS22" s="14">
        <v>4668</v>
      </c>
      <c r="BT22" s="14">
        <v>2732</v>
      </c>
      <c r="BU22" s="14">
        <v>569</v>
      </c>
      <c r="BV22" s="14">
        <v>16128</v>
      </c>
      <c r="BW22" s="14">
        <v>2595888</v>
      </c>
      <c r="BX22" s="14">
        <v>7353</v>
      </c>
      <c r="BY22" s="14">
        <v>14686</v>
      </c>
      <c r="BZ22" s="14">
        <v>93750</v>
      </c>
      <c r="CA22" s="14">
        <v>60583</v>
      </c>
      <c r="CB22" s="14">
        <v>134373</v>
      </c>
      <c r="CC22" s="14">
        <v>1631</v>
      </c>
      <c r="CD22" s="14">
        <v>59</v>
      </c>
      <c r="CE22" s="14">
        <v>279346</v>
      </c>
      <c r="CF22" s="14">
        <v>128684</v>
      </c>
      <c r="CG22" s="14">
        <v>331</v>
      </c>
      <c r="CH22" s="14">
        <v>30449</v>
      </c>
      <c r="CI22" s="14">
        <v>3679</v>
      </c>
      <c r="CJ22" s="14">
        <v>7369</v>
      </c>
      <c r="CK22" s="13">
        <f t="shared" si="11"/>
        <v>11048</v>
      </c>
      <c r="CL22" s="14">
        <v>6843</v>
      </c>
      <c r="CM22" s="14">
        <v>709</v>
      </c>
      <c r="CN22" s="14">
        <v>22710</v>
      </c>
      <c r="CO22" s="14">
        <v>1456</v>
      </c>
      <c r="CP22" s="14">
        <v>7296</v>
      </c>
      <c r="CQ22" s="13">
        <f>SUM(CP22,CO22)</f>
        <v>8752</v>
      </c>
      <c r="CR22" s="14">
        <v>6945</v>
      </c>
      <c r="CS22" s="14">
        <v>1753</v>
      </c>
      <c r="CT22" s="14">
        <v>17576</v>
      </c>
      <c r="CU22" s="14">
        <v>386</v>
      </c>
      <c r="CV22" s="14">
        <v>9568</v>
      </c>
      <c r="CW22" s="14">
        <v>0</v>
      </c>
      <c r="CX22" s="14">
        <v>0</v>
      </c>
      <c r="CY22" s="14">
        <v>6810</v>
      </c>
      <c r="CZ22" s="14">
        <v>81</v>
      </c>
      <c r="DA22" s="14">
        <v>119</v>
      </c>
      <c r="DB22" s="14">
        <v>43060</v>
      </c>
      <c r="DC22" s="14">
        <v>576</v>
      </c>
    </row>
    <row r="23" spans="1:107" ht="15">
      <c r="A23" s="6" t="s">
        <v>191</v>
      </c>
      <c r="B23" s="7">
        <v>0</v>
      </c>
      <c r="C23" s="8">
        <f t="shared" si="3"/>
        <v>32.85</v>
      </c>
      <c r="D23" s="9">
        <v>28.85</v>
      </c>
      <c r="E23" s="9">
        <v>4</v>
      </c>
      <c r="F23" s="9">
        <v>48.75</v>
      </c>
      <c r="G23" s="9">
        <v>25</v>
      </c>
      <c r="H23" s="9">
        <v>0</v>
      </c>
      <c r="I23" s="9">
        <v>32.13</v>
      </c>
      <c r="J23" s="8">
        <f t="shared" si="4"/>
        <v>113.72999999999999</v>
      </c>
      <c r="K23" s="10">
        <v>2672555</v>
      </c>
      <c r="L23" s="10">
        <v>2328781</v>
      </c>
      <c r="M23" s="11">
        <f t="shared" si="5"/>
        <v>343774</v>
      </c>
      <c r="N23" s="15">
        <v>2613747</v>
      </c>
      <c r="O23" s="11">
        <f t="shared" si="6"/>
        <v>5286302</v>
      </c>
      <c r="P23" s="10">
        <v>696909</v>
      </c>
      <c r="Q23" s="10">
        <v>719926</v>
      </c>
      <c r="R23" s="10">
        <v>612810</v>
      </c>
      <c r="S23" s="10">
        <v>107116</v>
      </c>
      <c r="T23" s="11">
        <f t="shared" si="7"/>
        <v>171893</v>
      </c>
      <c r="U23" s="10">
        <v>79926</v>
      </c>
      <c r="V23" s="10">
        <v>91967</v>
      </c>
      <c r="W23" s="10">
        <v>18208</v>
      </c>
      <c r="X23" s="10">
        <v>64546</v>
      </c>
      <c r="Y23" s="10">
        <v>1597799</v>
      </c>
      <c r="Z23" s="10">
        <v>1597318</v>
      </c>
      <c r="AA23" s="10">
        <v>113306</v>
      </c>
      <c r="AB23" s="10">
        <v>0</v>
      </c>
      <c r="AC23" s="11">
        <f t="shared" si="8"/>
        <v>2685678</v>
      </c>
      <c r="AD23" s="10">
        <v>11000</v>
      </c>
      <c r="AE23" s="10">
        <v>9029</v>
      </c>
      <c r="AF23" s="10">
        <v>573626</v>
      </c>
      <c r="AG23" s="10">
        <v>123057</v>
      </c>
      <c r="AH23" s="10">
        <v>654716</v>
      </c>
      <c r="AI23" s="11">
        <f t="shared" si="1"/>
        <v>10040317</v>
      </c>
      <c r="AJ23" s="10">
        <v>0</v>
      </c>
      <c r="AK23" s="11">
        <f t="shared" si="9"/>
        <v>10040317</v>
      </c>
      <c r="AL23" s="13">
        <f t="shared" si="10"/>
        <v>18310</v>
      </c>
      <c r="AM23" s="14">
        <v>0</v>
      </c>
      <c r="AN23" s="14">
        <v>17071</v>
      </c>
      <c r="AO23" s="14">
        <v>7210</v>
      </c>
      <c r="AP23" s="14">
        <v>12528</v>
      </c>
      <c r="AQ23" s="14">
        <v>4543</v>
      </c>
      <c r="AR23" s="14">
        <v>0</v>
      </c>
      <c r="AS23" s="14">
        <v>134</v>
      </c>
      <c r="AT23" s="14">
        <v>1105</v>
      </c>
      <c r="AU23" s="14">
        <v>2164</v>
      </c>
      <c r="AV23" s="14">
        <v>0</v>
      </c>
      <c r="AW23" s="14">
        <v>19</v>
      </c>
      <c r="AX23" s="14">
        <v>19</v>
      </c>
      <c r="AY23" s="14">
        <v>9</v>
      </c>
      <c r="AZ23" s="14">
        <v>5</v>
      </c>
      <c r="BA23" s="14">
        <v>0</v>
      </c>
      <c r="BB23" s="14">
        <v>1804</v>
      </c>
      <c r="BC23" s="14">
        <v>60</v>
      </c>
      <c r="BD23" s="14">
        <v>183</v>
      </c>
      <c r="BE23" s="14">
        <v>6</v>
      </c>
      <c r="BF23" s="14">
        <v>980</v>
      </c>
      <c r="BG23" s="14">
        <v>396</v>
      </c>
      <c r="BH23" s="14">
        <v>143</v>
      </c>
      <c r="BI23" s="14">
        <v>0</v>
      </c>
      <c r="BJ23" s="13">
        <f t="shared" si="0"/>
        <v>1332037</v>
      </c>
      <c r="BK23" s="14">
        <v>1001705</v>
      </c>
      <c r="BL23" s="14">
        <v>1042503</v>
      </c>
      <c r="BM23" s="14">
        <v>44169</v>
      </c>
      <c r="BN23" s="14">
        <v>217166</v>
      </c>
      <c r="BO23" s="14">
        <v>62009</v>
      </c>
      <c r="BP23" s="14">
        <v>10359</v>
      </c>
      <c r="BQ23" s="14">
        <v>249421</v>
      </c>
      <c r="BR23" s="14">
        <v>720</v>
      </c>
      <c r="BS23" s="14">
        <v>716</v>
      </c>
      <c r="BT23" s="14">
        <v>287</v>
      </c>
      <c r="BU23" s="14">
        <v>310</v>
      </c>
      <c r="BV23" s="14">
        <v>105507</v>
      </c>
      <c r="BW23" s="14">
        <v>1518413</v>
      </c>
      <c r="BX23" s="14">
        <v>3383.3</v>
      </c>
      <c r="BY23" s="14">
        <v>10790</v>
      </c>
      <c r="BZ23" s="14">
        <v>3299</v>
      </c>
      <c r="CA23" s="14">
        <v>23626</v>
      </c>
      <c r="CB23" s="14">
        <v>11248</v>
      </c>
      <c r="CC23" s="14">
        <v>1583</v>
      </c>
      <c r="CD23" s="14">
        <v>63143</v>
      </c>
      <c r="CE23" s="14">
        <v>374820</v>
      </c>
      <c r="CF23" s="14">
        <v>154552</v>
      </c>
      <c r="CG23" s="14">
        <v>221586</v>
      </c>
      <c r="CH23" s="14">
        <v>59217</v>
      </c>
      <c r="CI23" s="14">
        <v>4057</v>
      </c>
      <c r="CJ23" s="14">
        <v>7274</v>
      </c>
      <c r="CK23" s="13">
        <f t="shared" si="11"/>
        <v>11331</v>
      </c>
      <c r="CL23" s="14">
        <v>6114</v>
      </c>
      <c r="CM23" s="14">
        <v>500</v>
      </c>
      <c r="CN23" s="14">
        <v>17252</v>
      </c>
      <c r="CO23" s="14">
        <v>2880</v>
      </c>
      <c r="CP23" s="14">
        <v>15686</v>
      </c>
      <c r="CQ23" s="13">
        <f>SUM(CP23,CO23)</f>
        <v>18566</v>
      </c>
      <c r="CR23" s="14">
        <v>5655</v>
      </c>
      <c r="CS23" s="14">
        <v>410</v>
      </c>
      <c r="CT23" s="14">
        <v>13407</v>
      </c>
      <c r="CU23" s="14">
        <v>726</v>
      </c>
      <c r="CV23" s="14">
        <v>18053</v>
      </c>
      <c r="CW23" s="14">
        <v>0</v>
      </c>
      <c r="CX23" s="14">
        <v>0</v>
      </c>
      <c r="CY23" s="14">
        <v>2941</v>
      </c>
      <c r="CZ23" s="14">
        <v>94</v>
      </c>
      <c r="DA23" s="14">
        <v>115</v>
      </c>
      <c r="DB23" s="14">
        <v>71713</v>
      </c>
      <c r="DC23" s="14">
        <v>2813</v>
      </c>
    </row>
    <row r="24" spans="1:107" ht="15">
      <c r="A24" s="6" t="s">
        <v>192</v>
      </c>
      <c r="B24" s="7">
        <v>0</v>
      </c>
      <c r="C24" s="8">
        <f t="shared" si="3"/>
        <v>12.5</v>
      </c>
      <c r="D24" s="9">
        <v>12.5</v>
      </c>
      <c r="E24" s="9">
        <v>0</v>
      </c>
      <c r="F24" s="9">
        <v>35.25</v>
      </c>
      <c r="G24" s="9">
        <v>24.5</v>
      </c>
      <c r="H24" s="9">
        <v>0</v>
      </c>
      <c r="I24" s="9">
        <v>19</v>
      </c>
      <c r="J24" s="8">
        <f t="shared" si="4"/>
        <v>66.75</v>
      </c>
      <c r="K24" s="10">
        <v>1004592</v>
      </c>
      <c r="L24" s="10">
        <v>1004592</v>
      </c>
      <c r="M24" s="11">
        <f t="shared" si="5"/>
        <v>0</v>
      </c>
      <c r="N24" s="15">
        <v>1705610</v>
      </c>
      <c r="O24" s="11">
        <f t="shared" si="6"/>
        <v>2710202</v>
      </c>
      <c r="P24" s="10">
        <v>213239</v>
      </c>
      <c r="Q24" s="10">
        <v>227195</v>
      </c>
      <c r="R24" s="10">
        <v>220040</v>
      </c>
      <c r="S24" s="10">
        <v>7155</v>
      </c>
      <c r="T24" s="11">
        <f t="shared" si="7"/>
        <v>424946</v>
      </c>
      <c r="U24" s="10">
        <v>244374</v>
      </c>
      <c r="V24" s="10">
        <v>180572</v>
      </c>
      <c r="W24" s="10">
        <v>40115</v>
      </c>
      <c r="X24" s="10">
        <v>11562</v>
      </c>
      <c r="Y24" s="10">
        <v>995762</v>
      </c>
      <c r="Z24" s="10">
        <v>424668</v>
      </c>
      <c r="AA24" s="10">
        <v>37190</v>
      </c>
      <c r="AB24" s="10">
        <v>-4199</v>
      </c>
      <c r="AC24" s="11">
        <f t="shared" si="8"/>
        <v>1732571</v>
      </c>
      <c r="AD24" s="10">
        <v>28757</v>
      </c>
      <c r="AE24" s="10">
        <v>41401</v>
      </c>
      <c r="AF24" s="10">
        <v>174403</v>
      </c>
      <c r="AG24" s="10">
        <v>104045</v>
      </c>
      <c r="AH24" s="10">
        <v>210019</v>
      </c>
      <c r="AI24" s="11">
        <f t="shared" si="1"/>
        <v>5214637</v>
      </c>
      <c r="AJ24" s="10">
        <v>1034339</v>
      </c>
      <c r="AK24" s="11">
        <f t="shared" si="9"/>
        <v>6248976</v>
      </c>
      <c r="AL24" s="13">
        <f t="shared" si="10"/>
        <v>15719</v>
      </c>
      <c r="AM24" s="14">
        <v>7414</v>
      </c>
      <c r="AN24" s="14">
        <v>10391</v>
      </c>
      <c r="AO24" s="14">
        <v>1199</v>
      </c>
      <c r="AP24" s="14">
        <v>3959</v>
      </c>
      <c r="AQ24" s="14">
        <v>627</v>
      </c>
      <c r="AR24" s="14">
        <v>1837</v>
      </c>
      <c r="AS24" s="14">
        <v>313</v>
      </c>
      <c r="AT24" s="14">
        <v>3178</v>
      </c>
      <c r="AU24" s="14">
        <v>45356</v>
      </c>
      <c r="AV24" s="14">
        <v>19</v>
      </c>
      <c r="AW24" s="14">
        <v>86</v>
      </c>
      <c r="AX24" s="14">
        <v>86</v>
      </c>
      <c r="AY24" s="14">
        <v>34</v>
      </c>
      <c r="AZ24" s="14">
        <v>17</v>
      </c>
      <c r="BA24" s="14">
        <v>6391</v>
      </c>
      <c r="BB24" s="14">
        <v>4129</v>
      </c>
      <c r="BC24" s="14">
        <v>17</v>
      </c>
      <c r="BD24" s="14">
        <v>131</v>
      </c>
      <c r="BE24" s="14">
        <v>0</v>
      </c>
      <c r="BF24" s="14">
        <v>24</v>
      </c>
      <c r="BG24" s="14">
        <v>234</v>
      </c>
      <c r="BH24" s="14">
        <v>1063</v>
      </c>
      <c r="BI24" s="14">
        <v>0</v>
      </c>
      <c r="BJ24" s="13">
        <f t="shared" si="0"/>
        <v>791516</v>
      </c>
      <c r="BK24" s="14">
        <v>644741</v>
      </c>
      <c r="BL24" s="14">
        <v>601750</v>
      </c>
      <c r="BM24" s="14">
        <v>2063</v>
      </c>
      <c r="BN24" s="14">
        <v>117351</v>
      </c>
      <c r="BO24" s="14">
        <v>39186</v>
      </c>
      <c r="BP24" s="14">
        <v>33229</v>
      </c>
      <c r="BQ24" s="14">
        <v>311834</v>
      </c>
      <c r="BR24" s="14">
        <v>3175</v>
      </c>
      <c r="BS24" s="14">
        <v>3170</v>
      </c>
      <c r="BT24" s="14">
        <v>1318</v>
      </c>
      <c r="BU24" s="14">
        <v>745</v>
      </c>
      <c r="BV24" s="14">
        <v>16797</v>
      </c>
      <c r="BW24" s="14">
        <v>2129871</v>
      </c>
      <c r="BX24" s="14">
        <v>4787</v>
      </c>
      <c r="BY24" s="14">
        <v>24580</v>
      </c>
      <c r="BZ24" s="14">
        <v>37053</v>
      </c>
      <c r="CA24" s="14">
        <v>2287</v>
      </c>
      <c r="CB24" s="14">
        <v>6062</v>
      </c>
      <c r="CC24" s="14">
        <v>4267</v>
      </c>
      <c r="CD24" s="14">
        <v>5561</v>
      </c>
      <c r="CE24" s="14">
        <v>152285</v>
      </c>
      <c r="CF24" s="14">
        <v>146928</v>
      </c>
      <c r="CG24" s="14">
        <v>131</v>
      </c>
      <c r="CH24" s="14">
        <v>27512</v>
      </c>
      <c r="CI24" s="14">
        <v>2991</v>
      </c>
      <c r="CJ24" s="14">
        <v>3302</v>
      </c>
      <c r="CK24" s="13">
        <f t="shared" si="11"/>
        <v>6293</v>
      </c>
      <c r="CL24" s="14">
        <v>3169</v>
      </c>
      <c r="CM24" s="14">
        <v>418</v>
      </c>
      <c r="CN24" s="14">
        <v>8166</v>
      </c>
      <c r="CO24" s="14">
        <v>2030</v>
      </c>
      <c r="CP24" s="14">
        <v>9036</v>
      </c>
      <c r="CQ24" s="13">
        <f>SUM(CP24,CO24)</f>
        <v>11066</v>
      </c>
      <c r="CR24" s="14">
        <v>3683</v>
      </c>
      <c r="CS24" s="14">
        <v>1859</v>
      </c>
      <c r="CT24" s="14">
        <v>8349</v>
      </c>
      <c r="CU24" s="14">
        <v>478</v>
      </c>
      <c r="CV24" s="14">
        <v>18629</v>
      </c>
      <c r="CW24" s="14">
        <v>0</v>
      </c>
      <c r="CX24" s="14">
        <v>0</v>
      </c>
      <c r="CY24" s="14">
        <v>4200</v>
      </c>
      <c r="CZ24" s="14">
        <v>114</v>
      </c>
      <c r="DA24" s="14">
        <v>116</v>
      </c>
      <c r="DB24" s="14">
        <v>33991</v>
      </c>
      <c r="DC24" s="14">
        <v>281</v>
      </c>
    </row>
    <row r="25" spans="1:107" ht="15">
      <c r="A25" s="6" t="s">
        <v>193</v>
      </c>
      <c r="B25" s="7">
        <v>0</v>
      </c>
      <c r="C25" s="8">
        <f t="shared" si="3"/>
        <v>13.1</v>
      </c>
      <c r="D25" s="9">
        <v>13.1</v>
      </c>
      <c r="E25" s="9">
        <v>0</v>
      </c>
      <c r="F25" s="9">
        <v>6.5</v>
      </c>
      <c r="G25" s="9">
        <v>20.25</v>
      </c>
      <c r="H25" s="9">
        <v>0</v>
      </c>
      <c r="I25" s="9">
        <v>10.67</v>
      </c>
      <c r="J25" s="8">
        <f t="shared" si="4"/>
        <v>30.270000000000003</v>
      </c>
      <c r="K25" s="10">
        <v>1153178</v>
      </c>
      <c r="L25" s="10">
        <v>1153177.83</v>
      </c>
      <c r="M25" s="11">
        <v>0</v>
      </c>
      <c r="N25" s="15">
        <v>1078032.5</v>
      </c>
      <c r="O25" s="11">
        <f t="shared" si="6"/>
        <v>2231210.5</v>
      </c>
      <c r="P25" s="10">
        <v>207613.21</v>
      </c>
      <c r="Q25" s="10">
        <v>165545</v>
      </c>
      <c r="R25" s="10">
        <v>165545</v>
      </c>
      <c r="S25" s="10">
        <v>0</v>
      </c>
      <c r="T25" s="11">
        <f t="shared" si="7"/>
        <v>284124</v>
      </c>
      <c r="U25" s="10">
        <v>215384</v>
      </c>
      <c r="V25" s="10">
        <v>68740</v>
      </c>
      <c r="W25" s="10">
        <v>4931</v>
      </c>
      <c r="X25" s="10">
        <v>30196</v>
      </c>
      <c r="Y25" s="10">
        <v>400240</v>
      </c>
      <c r="Z25" s="10">
        <v>0</v>
      </c>
      <c r="AA25" s="10">
        <v>12946</v>
      </c>
      <c r="AB25" s="10">
        <v>0</v>
      </c>
      <c r="AC25" s="11">
        <f t="shared" si="8"/>
        <v>897982</v>
      </c>
      <c r="AD25" s="10">
        <v>2304</v>
      </c>
      <c r="AE25" s="10">
        <v>9876.83</v>
      </c>
      <c r="AF25" s="10">
        <v>48509.06</v>
      </c>
      <c r="AG25" s="10">
        <v>73080</v>
      </c>
      <c r="AH25" s="10">
        <v>173062.02</v>
      </c>
      <c r="AI25" s="11">
        <f t="shared" si="1"/>
        <v>3643637.62</v>
      </c>
      <c r="AJ25" s="10">
        <v>915765.09</v>
      </c>
      <c r="AK25" s="11">
        <f t="shared" si="9"/>
        <v>4559402.71</v>
      </c>
      <c r="AL25" s="13">
        <f t="shared" si="10"/>
        <v>11540</v>
      </c>
      <c r="AM25" s="14">
        <v>19453</v>
      </c>
      <c r="AN25" s="14">
        <v>8133</v>
      </c>
      <c r="AO25" s="14">
        <v>2132</v>
      </c>
      <c r="AP25" s="14">
        <v>4001</v>
      </c>
      <c r="AQ25" s="14">
        <v>4132</v>
      </c>
      <c r="AR25" s="14">
        <v>37</v>
      </c>
      <c r="AS25" s="14">
        <v>3370</v>
      </c>
      <c r="AT25" s="14">
        <v>0</v>
      </c>
      <c r="AU25" s="14">
        <v>1243</v>
      </c>
      <c r="AV25" s="14">
        <v>0</v>
      </c>
      <c r="AW25" s="14">
        <v>94</v>
      </c>
      <c r="AX25" s="14">
        <v>156</v>
      </c>
      <c r="AY25" s="14">
        <v>39</v>
      </c>
      <c r="AZ25" s="14">
        <v>23</v>
      </c>
      <c r="BA25" s="14">
        <v>2603</v>
      </c>
      <c r="BB25" s="14">
        <v>5018</v>
      </c>
      <c r="BC25" s="14">
        <v>47</v>
      </c>
      <c r="BD25" s="14">
        <v>251</v>
      </c>
      <c r="BE25" s="14">
        <v>0</v>
      </c>
      <c r="BF25" s="14">
        <v>91</v>
      </c>
      <c r="BG25" s="14">
        <v>463</v>
      </c>
      <c r="BH25" s="14">
        <v>137</v>
      </c>
      <c r="BI25" s="14">
        <v>0</v>
      </c>
      <c r="BJ25" s="13">
        <f t="shared" si="0"/>
        <v>280492</v>
      </c>
      <c r="BK25" s="14" t="s">
        <v>171</v>
      </c>
      <c r="BL25" s="14">
        <v>200583</v>
      </c>
      <c r="BM25" s="14">
        <v>30964</v>
      </c>
      <c r="BN25" s="14">
        <v>25704</v>
      </c>
      <c r="BO25" s="14">
        <v>54205</v>
      </c>
      <c r="BP25" s="14">
        <v>0</v>
      </c>
      <c r="BQ25" s="14">
        <v>0</v>
      </c>
      <c r="BR25" s="14">
        <v>2868</v>
      </c>
      <c r="BS25" s="14">
        <v>2868</v>
      </c>
      <c r="BT25" s="14">
        <v>704</v>
      </c>
      <c r="BU25" s="14">
        <v>361</v>
      </c>
      <c r="BV25" s="14">
        <v>22118</v>
      </c>
      <c r="BW25" s="14">
        <v>970601</v>
      </c>
      <c r="BX25" s="14">
        <v>569</v>
      </c>
      <c r="BY25" s="14">
        <v>1318</v>
      </c>
      <c r="BZ25" s="14">
        <v>19415</v>
      </c>
      <c r="CA25" s="14">
        <v>3203</v>
      </c>
      <c r="CB25" s="14">
        <v>7641</v>
      </c>
      <c r="CC25" s="14">
        <v>1644</v>
      </c>
      <c r="CD25" s="14">
        <v>0</v>
      </c>
      <c r="CE25" s="14">
        <v>52986</v>
      </c>
      <c r="CF25" s="14">
        <v>16867</v>
      </c>
      <c r="CG25" s="14">
        <v>457</v>
      </c>
      <c r="CH25" s="14">
        <v>7747</v>
      </c>
      <c r="CI25" s="14">
        <v>2313</v>
      </c>
      <c r="CJ25" s="14">
        <v>3021</v>
      </c>
      <c r="CK25" s="13">
        <f t="shared" si="11"/>
        <v>5334</v>
      </c>
      <c r="CL25" s="14">
        <v>2446</v>
      </c>
      <c r="CM25" s="14">
        <v>245</v>
      </c>
      <c r="CN25" s="14">
        <v>7100</v>
      </c>
      <c r="CO25" s="14">
        <v>913</v>
      </c>
      <c r="CP25" s="14">
        <v>7783</v>
      </c>
      <c r="CQ25" s="13">
        <f>SUM(CP25,CO25)</f>
        <v>8696</v>
      </c>
      <c r="CR25" s="14">
        <v>5145</v>
      </c>
      <c r="CS25" s="14">
        <v>168</v>
      </c>
      <c r="CT25" s="14">
        <v>5192</v>
      </c>
      <c r="CU25" s="14">
        <v>428</v>
      </c>
      <c r="CV25" s="14">
        <v>9069</v>
      </c>
      <c r="CW25" s="14">
        <v>262.5</v>
      </c>
      <c r="CX25" s="14">
        <v>0</v>
      </c>
      <c r="CY25" s="14">
        <v>269</v>
      </c>
      <c r="CZ25" s="14">
        <v>79</v>
      </c>
      <c r="DA25" s="14">
        <v>57</v>
      </c>
      <c r="DB25" s="14">
        <v>12929</v>
      </c>
      <c r="DC25" s="14">
        <v>282</v>
      </c>
    </row>
    <row r="26" spans="1:107" ht="15">
      <c r="A26" s="6" t="s">
        <v>194</v>
      </c>
      <c r="B26" s="7">
        <v>1</v>
      </c>
      <c r="C26" s="8">
        <f t="shared" si="3"/>
        <v>12.9</v>
      </c>
      <c r="D26" s="9">
        <v>8.9</v>
      </c>
      <c r="E26" s="9">
        <v>4</v>
      </c>
      <c r="F26" s="9">
        <v>25.35</v>
      </c>
      <c r="G26" s="9">
        <v>16.35</v>
      </c>
      <c r="H26" s="9">
        <v>1.5</v>
      </c>
      <c r="I26" s="9">
        <v>18.5</v>
      </c>
      <c r="J26" s="8">
        <f t="shared" si="4"/>
        <v>58.25</v>
      </c>
      <c r="K26" s="10">
        <v>1007754</v>
      </c>
      <c r="L26" s="10">
        <v>640504</v>
      </c>
      <c r="M26" s="11">
        <f t="shared" si="5"/>
        <v>367250</v>
      </c>
      <c r="N26" s="15">
        <v>984281</v>
      </c>
      <c r="O26" s="11">
        <f t="shared" si="6"/>
        <v>1992035</v>
      </c>
      <c r="P26" s="10">
        <v>175859</v>
      </c>
      <c r="Q26" s="10">
        <v>200792</v>
      </c>
      <c r="R26" s="10">
        <v>172670</v>
      </c>
      <c r="S26" s="10">
        <v>28122</v>
      </c>
      <c r="T26" s="11">
        <f t="shared" si="7"/>
        <v>64835</v>
      </c>
      <c r="U26" s="10">
        <v>47204</v>
      </c>
      <c r="V26" s="10">
        <v>17631</v>
      </c>
      <c r="W26" s="10">
        <v>4614</v>
      </c>
      <c r="X26" s="10">
        <v>32529</v>
      </c>
      <c r="Y26" s="10">
        <v>435834</v>
      </c>
      <c r="Z26" s="10">
        <v>64800</v>
      </c>
      <c r="AA26" s="10">
        <v>0</v>
      </c>
      <c r="AB26" s="10">
        <v>25980</v>
      </c>
      <c r="AC26" s="11">
        <f t="shared" si="8"/>
        <v>764584</v>
      </c>
      <c r="AD26" s="10">
        <v>9050</v>
      </c>
      <c r="AE26" s="10">
        <v>83787</v>
      </c>
      <c r="AF26" s="10">
        <v>71386</v>
      </c>
      <c r="AG26" s="10">
        <v>13255</v>
      </c>
      <c r="AH26" s="10">
        <v>78059</v>
      </c>
      <c r="AI26" s="11">
        <f t="shared" si="1"/>
        <v>3188015</v>
      </c>
      <c r="AJ26" s="10">
        <v>0</v>
      </c>
      <c r="AK26" s="11">
        <f t="shared" si="9"/>
        <v>3188015</v>
      </c>
      <c r="AL26" s="13">
        <f t="shared" si="10"/>
        <v>6320</v>
      </c>
      <c r="AM26" s="14">
        <v>9225</v>
      </c>
      <c r="AN26" s="14">
        <v>4790</v>
      </c>
      <c r="AO26" s="14">
        <v>4646</v>
      </c>
      <c r="AP26" s="14">
        <v>4268</v>
      </c>
      <c r="AQ26" s="14">
        <v>499</v>
      </c>
      <c r="AR26" s="14">
        <v>1325</v>
      </c>
      <c r="AS26" s="14">
        <v>205</v>
      </c>
      <c r="AT26" s="14">
        <v>0</v>
      </c>
      <c r="AU26" s="14">
        <v>3116</v>
      </c>
      <c r="AV26" s="14">
        <v>0</v>
      </c>
      <c r="AW26" s="14">
        <v>14</v>
      </c>
      <c r="AX26" s="14">
        <v>14</v>
      </c>
      <c r="AY26" s="14">
        <v>9</v>
      </c>
      <c r="AZ26" s="14">
        <v>2</v>
      </c>
      <c r="BA26" s="14">
        <v>0</v>
      </c>
      <c r="BB26" s="14">
        <v>75</v>
      </c>
      <c r="BC26" s="14">
        <v>0</v>
      </c>
      <c r="BD26" s="14">
        <v>23</v>
      </c>
      <c r="BE26" s="14" t="s">
        <v>171</v>
      </c>
      <c r="BF26" s="14">
        <v>72</v>
      </c>
      <c r="BG26" s="14">
        <v>629</v>
      </c>
      <c r="BH26" s="14">
        <v>5</v>
      </c>
      <c r="BI26" s="14" t="s">
        <v>171</v>
      </c>
      <c r="BJ26" s="13">
        <f t="shared" si="0"/>
        <v>573986</v>
      </c>
      <c r="BK26" s="14">
        <v>437241</v>
      </c>
      <c r="BL26" s="14">
        <v>468959</v>
      </c>
      <c r="BM26" s="14">
        <v>24869</v>
      </c>
      <c r="BN26" s="14">
        <v>92711</v>
      </c>
      <c r="BO26" s="14">
        <v>12316</v>
      </c>
      <c r="BP26" s="14">
        <v>0</v>
      </c>
      <c r="BQ26" s="14">
        <v>0</v>
      </c>
      <c r="BR26" s="14">
        <v>889</v>
      </c>
      <c r="BS26" s="14">
        <v>889</v>
      </c>
      <c r="BT26" s="14">
        <v>643</v>
      </c>
      <c r="BU26" s="14">
        <v>122</v>
      </c>
      <c r="BV26" s="14">
        <v>45145</v>
      </c>
      <c r="BW26" s="14">
        <v>1708488</v>
      </c>
      <c r="BX26" s="14">
        <v>207</v>
      </c>
      <c r="BY26" s="14">
        <v>1361</v>
      </c>
      <c r="BZ26" s="14" t="s">
        <v>171</v>
      </c>
      <c r="CA26" s="14">
        <v>25131</v>
      </c>
      <c r="CB26" s="14">
        <v>12124</v>
      </c>
      <c r="CC26" s="14">
        <v>1955</v>
      </c>
      <c r="CD26" s="14" t="s">
        <v>171</v>
      </c>
      <c r="CE26" s="14">
        <v>230342</v>
      </c>
      <c r="CF26" s="14">
        <v>41293</v>
      </c>
      <c r="CG26" s="14">
        <v>6612</v>
      </c>
      <c r="CH26" s="14">
        <v>60999</v>
      </c>
      <c r="CI26" s="14">
        <v>1754</v>
      </c>
      <c r="CJ26" s="14">
        <v>4803</v>
      </c>
      <c r="CK26" s="13">
        <f t="shared" si="11"/>
        <v>6557</v>
      </c>
      <c r="CL26" s="14">
        <v>3187</v>
      </c>
      <c r="CM26" s="14">
        <v>331</v>
      </c>
      <c r="CN26" s="14">
        <v>7101</v>
      </c>
      <c r="CO26" s="14">
        <v>332</v>
      </c>
      <c r="CP26" s="14">
        <v>1892</v>
      </c>
      <c r="CQ26" s="13">
        <f>SUM(CP26,CO26)</f>
        <v>2224</v>
      </c>
      <c r="CR26" s="14">
        <v>1044</v>
      </c>
      <c r="CS26" s="14">
        <v>40</v>
      </c>
      <c r="CT26" s="14">
        <v>7787</v>
      </c>
      <c r="CU26" s="14">
        <v>462</v>
      </c>
      <c r="CV26" s="14">
        <v>6874</v>
      </c>
      <c r="CW26" s="14">
        <v>0</v>
      </c>
      <c r="CX26" s="14">
        <v>0</v>
      </c>
      <c r="CY26" s="14">
        <v>803</v>
      </c>
      <c r="CZ26" s="14">
        <v>92</v>
      </c>
      <c r="DA26" s="14">
        <v>62</v>
      </c>
      <c r="DB26" s="14">
        <v>4505</v>
      </c>
      <c r="DC26" s="14">
        <v>1605</v>
      </c>
    </row>
    <row r="27" spans="1:107" ht="15">
      <c r="A27" s="6" t="s">
        <v>195</v>
      </c>
      <c r="B27" s="7">
        <v>1</v>
      </c>
      <c r="C27" s="8">
        <f t="shared" si="3"/>
        <v>10</v>
      </c>
      <c r="D27" s="9">
        <v>9</v>
      </c>
      <c r="E27" s="9">
        <v>1</v>
      </c>
      <c r="F27" s="9">
        <v>16.5</v>
      </c>
      <c r="G27" s="9">
        <v>13.5</v>
      </c>
      <c r="H27" s="9">
        <v>0</v>
      </c>
      <c r="I27" s="9">
        <v>10.2</v>
      </c>
      <c r="J27" s="8">
        <f t="shared" si="4"/>
        <v>36.7</v>
      </c>
      <c r="K27" s="10">
        <v>794444</v>
      </c>
      <c r="L27" s="10">
        <v>678728</v>
      </c>
      <c r="M27" s="11">
        <f t="shared" si="5"/>
        <v>115716</v>
      </c>
      <c r="N27" s="15">
        <v>758394</v>
      </c>
      <c r="O27" s="11">
        <f t="shared" si="6"/>
        <v>1552838</v>
      </c>
      <c r="P27" s="10">
        <v>165385</v>
      </c>
      <c r="Q27" s="10">
        <v>136958</v>
      </c>
      <c r="R27" s="10">
        <v>136958</v>
      </c>
      <c r="S27" s="10" t="s">
        <v>171</v>
      </c>
      <c r="T27" s="11">
        <f t="shared" si="7"/>
        <v>374057</v>
      </c>
      <c r="U27" s="10">
        <v>270337</v>
      </c>
      <c r="V27" s="10">
        <v>103720</v>
      </c>
      <c r="W27" s="10" t="s">
        <v>171</v>
      </c>
      <c r="X27" s="10" t="s">
        <v>171</v>
      </c>
      <c r="Y27" s="10">
        <v>248999</v>
      </c>
      <c r="Z27" s="10">
        <v>248999</v>
      </c>
      <c r="AA27" s="10">
        <v>11980</v>
      </c>
      <c r="AB27" s="10">
        <v>0</v>
      </c>
      <c r="AC27" s="11">
        <f t="shared" si="8"/>
        <v>771994</v>
      </c>
      <c r="AD27" s="10">
        <v>3900</v>
      </c>
      <c r="AE27" s="10">
        <v>31840</v>
      </c>
      <c r="AF27" s="10">
        <v>126162</v>
      </c>
      <c r="AG27" s="10">
        <v>38313</v>
      </c>
      <c r="AH27" s="10">
        <v>108697</v>
      </c>
      <c r="AI27" s="11">
        <f t="shared" si="1"/>
        <v>2799129</v>
      </c>
      <c r="AJ27" s="10">
        <v>639291</v>
      </c>
      <c r="AK27" s="11">
        <f t="shared" si="9"/>
        <v>3438420</v>
      </c>
      <c r="AL27" s="13">
        <f t="shared" si="10"/>
        <v>5095</v>
      </c>
      <c r="AM27" s="14">
        <v>3937</v>
      </c>
      <c r="AN27" s="14">
        <v>4953</v>
      </c>
      <c r="AO27" s="14">
        <v>0</v>
      </c>
      <c r="AP27" s="14">
        <v>3897</v>
      </c>
      <c r="AQ27" s="14">
        <v>1056</v>
      </c>
      <c r="AR27" s="14">
        <v>0</v>
      </c>
      <c r="AS27" s="14">
        <v>142</v>
      </c>
      <c r="AT27" s="14" t="s">
        <v>171</v>
      </c>
      <c r="AU27" s="14">
        <v>4690</v>
      </c>
      <c r="AV27" s="14">
        <v>1463</v>
      </c>
      <c r="AW27" s="14">
        <v>0</v>
      </c>
      <c r="AX27" s="14">
        <v>0</v>
      </c>
      <c r="AY27" s="14">
        <v>0</v>
      </c>
      <c r="AZ27" s="14" t="s">
        <v>171</v>
      </c>
      <c r="BA27" s="14">
        <v>0</v>
      </c>
      <c r="BB27" s="14">
        <v>2348</v>
      </c>
      <c r="BC27" s="14">
        <v>0</v>
      </c>
      <c r="BD27" s="14">
        <v>52</v>
      </c>
      <c r="BE27" s="14">
        <v>0</v>
      </c>
      <c r="BF27" s="14">
        <v>42</v>
      </c>
      <c r="BG27" s="14">
        <v>174</v>
      </c>
      <c r="BH27" s="14">
        <v>2</v>
      </c>
      <c r="BI27" s="14" t="s">
        <v>171</v>
      </c>
      <c r="BJ27" s="13">
        <f t="shared" si="0"/>
        <v>372636</v>
      </c>
      <c r="BK27" s="14">
        <v>325061</v>
      </c>
      <c r="BL27" s="14">
        <v>355903</v>
      </c>
      <c r="BM27" s="14">
        <v>6044</v>
      </c>
      <c r="BN27" s="14">
        <v>10283</v>
      </c>
      <c r="BO27" s="14">
        <v>6450</v>
      </c>
      <c r="BP27" s="14" t="s">
        <v>171</v>
      </c>
      <c r="BQ27" s="14">
        <v>117273</v>
      </c>
      <c r="BR27" s="14">
        <v>841</v>
      </c>
      <c r="BS27" s="14">
        <v>841</v>
      </c>
      <c r="BT27" s="14">
        <v>674</v>
      </c>
      <c r="BU27" s="14" t="s">
        <v>171</v>
      </c>
      <c r="BV27" s="14">
        <v>9698</v>
      </c>
      <c r="BW27" s="14">
        <v>1141337</v>
      </c>
      <c r="BX27" s="14">
        <v>2570</v>
      </c>
      <c r="BY27" s="14">
        <v>10167</v>
      </c>
      <c r="BZ27" s="14">
        <v>1268</v>
      </c>
      <c r="CA27" s="14">
        <v>2066</v>
      </c>
      <c r="CB27" s="14">
        <v>3019</v>
      </c>
      <c r="CC27" s="14">
        <v>189</v>
      </c>
      <c r="CD27" s="14" t="s">
        <v>171</v>
      </c>
      <c r="CE27" s="14">
        <v>49615</v>
      </c>
      <c r="CF27" s="14">
        <v>12365</v>
      </c>
      <c r="CG27" s="14">
        <v>0</v>
      </c>
      <c r="CH27" s="14">
        <v>6566</v>
      </c>
      <c r="CI27" s="14">
        <v>2037</v>
      </c>
      <c r="CJ27" s="14">
        <v>4258</v>
      </c>
      <c r="CK27" s="13">
        <f t="shared" si="11"/>
        <v>6295</v>
      </c>
      <c r="CL27" s="14">
        <v>6295</v>
      </c>
      <c r="CM27" s="14">
        <v>3497</v>
      </c>
      <c r="CN27" s="14">
        <v>220</v>
      </c>
      <c r="CO27" s="14" t="s">
        <v>171</v>
      </c>
      <c r="CP27" s="14">
        <v>2590</v>
      </c>
      <c r="CQ27" s="13">
        <v>2543</v>
      </c>
      <c r="CR27" s="14">
        <v>2904</v>
      </c>
      <c r="CS27" s="14">
        <v>245</v>
      </c>
      <c r="CT27" s="14" t="s">
        <v>171</v>
      </c>
      <c r="CU27" s="14">
        <v>173</v>
      </c>
      <c r="CV27" s="14">
        <v>3903</v>
      </c>
      <c r="CW27" s="14">
        <v>135</v>
      </c>
      <c r="CX27" s="14">
        <v>108</v>
      </c>
      <c r="CY27" s="14">
        <v>332</v>
      </c>
      <c r="CZ27" s="14">
        <v>81</v>
      </c>
      <c r="DA27" s="14">
        <v>69</v>
      </c>
      <c r="DB27" s="14">
        <v>8497</v>
      </c>
      <c r="DC27" s="14">
        <v>260</v>
      </c>
    </row>
    <row r="28" spans="1:107" ht="15.75" thickBot="1">
      <c r="A28" s="21" t="s">
        <v>196</v>
      </c>
      <c r="B28" s="29">
        <f>SUM(B5:B27)</f>
        <v>11</v>
      </c>
      <c r="C28" s="30">
        <f>SUM(C5:C27)</f>
        <v>446.50000000000006</v>
      </c>
      <c r="D28" s="30">
        <f aca="true" t="shared" si="12" ref="D28:I28">SUM(D5:D27)</f>
        <v>382.5</v>
      </c>
      <c r="E28" s="30">
        <f t="shared" si="12"/>
        <v>64</v>
      </c>
      <c r="F28" s="30">
        <f t="shared" si="12"/>
        <v>633.44</v>
      </c>
      <c r="G28" s="30">
        <f t="shared" si="12"/>
        <v>460.94</v>
      </c>
      <c r="H28" s="30">
        <f t="shared" si="12"/>
        <v>8.5</v>
      </c>
      <c r="I28" s="30">
        <f t="shared" si="12"/>
        <v>453.64292671574844</v>
      </c>
      <c r="J28" s="30">
        <f>SUM(J5:J27)</f>
        <v>1542.0829267157485</v>
      </c>
      <c r="K28" s="31">
        <f>SUM(K5:K27)</f>
        <v>35241055.08</v>
      </c>
      <c r="L28" s="31">
        <f aca="true" t="shared" si="13" ref="L28:AK28">SUM(L5:L27)</f>
        <v>29967091.909999996</v>
      </c>
      <c r="M28" s="31">
        <f t="shared" si="13"/>
        <v>5273963</v>
      </c>
      <c r="N28" s="31">
        <f t="shared" si="13"/>
        <v>29915620.5</v>
      </c>
      <c r="O28" s="31">
        <f t="shared" si="13"/>
        <v>65156675.58</v>
      </c>
      <c r="P28" s="31">
        <f t="shared" si="13"/>
        <v>7028579.75</v>
      </c>
      <c r="Q28" s="31">
        <f t="shared" si="13"/>
        <v>8784128.93</v>
      </c>
      <c r="R28" s="31">
        <f t="shared" si="13"/>
        <v>7898623</v>
      </c>
      <c r="S28" s="31">
        <f>SUM(S5:S27)</f>
        <v>519840</v>
      </c>
      <c r="T28" s="31">
        <f t="shared" si="13"/>
        <v>7829774.67</v>
      </c>
      <c r="U28" s="31">
        <f t="shared" si="13"/>
        <v>5464298.42</v>
      </c>
      <c r="V28" s="31">
        <f t="shared" si="13"/>
        <v>2365476.25</v>
      </c>
      <c r="W28" s="31">
        <f t="shared" si="13"/>
        <v>607400.71</v>
      </c>
      <c r="X28" s="31">
        <f t="shared" si="13"/>
        <v>513439.47</v>
      </c>
      <c r="Y28" s="31">
        <f>SUM(Y5:Y27)</f>
        <v>15892052</v>
      </c>
      <c r="Z28" s="31">
        <f t="shared" si="13"/>
        <v>10958533.440000001</v>
      </c>
      <c r="AA28" s="31">
        <f t="shared" si="13"/>
        <v>782869.7</v>
      </c>
      <c r="AB28" s="31">
        <f t="shared" si="13"/>
        <v>57209</v>
      </c>
      <c r="AC28" s="31">
        <f t="shared" si="13"/>
        <v>34466874.480000004</v>
      </c>
      <c r="AD28" s="31">
        <f t="shared" si="13"/>
        <v>373325</v>
      </c>
      <c r="AE28" s="31">
        <f t="shared" si="13"/>
        <v>1601417.83</v>
      </c>
      <c r="AF28" s="31">
        <f t="shared" si="13"/>
        <v>4910951.6899999995</v>
      </c>
      <c r="AG28" s="31">
        <f t="shared" si="13"/>
        <v>1547910</v>
      </c>
      <c r="AH28" s="31">
        <f t="shared" si="13"/>
        <v>4755145.069999999</v>
      </c>
      <c r="AI28" s="31">
        <f t="shared" si="13"/>
        <v>119840879.4</v>
      </c>
      <c r="AJ28" s="31">
        <f t="shared" si="13"/>
        <v>8040688.09</v>
      </c>
      <c r="AK28" s="31">
        <f t="shared" si="13"/>
        <v>127881567.49</v>
      </c>
      <c r="AL28" s="32">
        <f>SUM(AL5:AL27)</f>
        <v>348759</v>
      </c>
      <c r="AM28" s="32">
        <f aca="true" t="shared" si="14" ref="AM28:BL28">SUM(AM5:AM27)</f>
        <v>508158</v>
      </c>
      <c r="AN28" s="32">
        <f t="shared" si="14"/>
        <v>293493</v>
      </c>
      <c r="AO28" s="32">
        <f t="shared" si="14"/>
        <v>275311</v>
      </c>
      <c r="AP28" s="32">
        <f t="shared" si="14"/>
        <v>171820</v>
      </c>
      <c r="AQ28" s="32">
        <f t="shared" si="14"/>
        <v>117001</v>
      </c>
      <c r="AR28" s="32">
        <f t="shared" si="14"/>
        <v>25363</v>
      </c>
      <c r="AS28" s="32">
        <f t="shared" si="14"/>
        <v>9202</v>
      </c>
      <c r="AT28" s="32">
        <f t="shared" si="14"/>
        <v>20701</v>
      </c>
      <c r="AU28" s="32">
        <f t="shared" si="14"/>
        <v>172716</v>
      </c>
      <c r="AV28" s="32">
        <f t="shared" si="14"/>
        <v>22375</v>
      </c>
      <c r="AW28" s="32">
        <f t="shared" si="14"/>
        <v>2010</v>
      </c>
      <c r="AX28" s="32">
        <f t="shared" si="14"/>
        <v>15933</v>
      </c>
      <c r="AY28" s="32">
        <f t="shared" si="14"/>
        <v>574</v>
      </c>
      <c r="AZ28" s="32">
        <f t="shared" si="14"/>
        <v>212</v>
      </c>
      <c r="BA28" s="32">
        <f>SUM(BA5:BA27)</f>
        <v>88269</v>
      </c>
      <c r="BB28" s="32">
        <f t="shared" si="14"/>
        <v>219757</v>
      </c>
      <c r="BC28" s="32">
        <f t="shared" si="14"/>
        <v>894.72</v>
      </c>
      <c r="BD28" s="32">
        <f t="shared" si="14"/>
        <v>5374</v>
      </c>
      <c r="BE28" s="32">
        <f t="shared" si="14"/>
        <v>21855</v>
      </c>
      <c r="BF28" s="32">
        <f t="shared" si="14"/>
        <v>7549</v>
      </c>
      <c r="BG28" s="32">
        <f t="shared" si="14"/>
        <v>11619</v>
      </c>
      <c r="BH28" s="32">
        <f t="shared" si="14"/>
        <v>3481</v>
      </c>
      <c r="BI28" s="32">
        <f t="shared" si="14"/>
        <v>10259</v>
      </c>
      <c r="BJ28" s="32">
        <f>SUM(BJ5:BJ27)</f>
        <v>19465754</v>
      </c>
      <c r="BK28" s="32">
        <f t="shared" si="14"/>
        <v>12502939</v>
      </c>
      <c r="BL28" s="32">
        <f t="shared" si="14"/>
        <v>15605213</v>
      </c>
      <c r="BM28" s="32">
        <f>SUM(BM5:BM27)</f>
        <v>943493</v>
      </c>
      <c r="BN28" s="32">
        <f>SUM(BN5:BN27)</f>
        <v>3250866</v>
      </c>
      <c r="BO28" s="32">
        <f>SUM(BO5:BO27)</f>
        <v>457941</v>
      </c>
      <c r="BP28" s="32">
        <f>SUM(BP5:BP27)</f>
        <v>151734</v>
      </c>
      <c r="BQ28" s="32">
        <f aca="true" t="shared" si="15" ref="BQ28:CY28">SUM(BQ5:BQ27)</f>
        <v>3984640</v>
      </c>
      <c r="BR28" s="32">
        <f t="shared" si="15"/>
        <v>53067</v>
      </c>
      <c r="BS28" s="32">
        <f t="shared" si="15"/>
        <v>34923</v>
      </c>
      <c r="BT28" s="32">
        <f t="shared" si="15"/>
        <v>21274</v>
      </c>
      <c r="BU28" s="32">
        <f t="shared" si="15"/>
        <v>8849</v>
      </c>
      <c r="BV28" s="32">
        <f t="shared" si="15"/>
        <v>503318</v>
      </c>
      <c r="BW28" s="32">
        <f t="shared" si="15"/>
        <v>31226795</v>
      </c>
      <c r="BX28" s="32">
        <f t="shared" si="15"/>
        <v>184631.45</v>
      </c>
      <c r="BY28" s="32">
        <f t="shared" si="15"/>
        <v>657696</v>
      </c>
      <c r="BZ28" s="32">
        <f t="shared" si="15"/>
        <v>556070</v>
      </c>
      <c r="CA28" s="32">
        <f t="shared" si="15"/>
        <v>356172</v>
      </c>
      <c r="CB28" s="32">
        <f t="shared" si="15"/>
        <v>300813</v>
      </c>
      <c r="CC28" s="32">
        <f t="shared" si="15"/>
        <v>49851</v>
      </c>
      <c r="CD28" s="32">
        <f t="shared" si="15"/>
        <v>1697903</v>
      </c>
      <c r="CE28" s="32">
        <f t="shared" si="15"/>
        <v>3051068</v>
      </c>
      <c r="CF28" s="32">
        <f t="shared" si="15"/>
        <v>1824937</v>
      </c>
      <c r="CG28" s="32">
        <f t="shared" si="15"/>
        <v>244017</v>
      </c>
      <c r="CH28" s="32">
        <f t="shared" si="15"/>
        <v>997386</v>
      </c>
      <c r="CI28" s="32">
        <f t="shared" si="15"/>
        <v>69876</v>
      </c>
      <c r="CJ28" s="32">
        <f t="shared" si="15"/>
        <v>96787</v>
      </c>
      <c r="CK28" s="32">
        <f t="shared" si="15"/>
        <v>166663</v>
      </c>
      <c r="CL28" s="32">
        <f t="shared" si="15"/>
        <v>93955</v>
      </c>
      <c r="CM28" s="32">
        <f t="shared" si="15"/>
        <v>12060</v>
      </c>
      <c r="CN28" s="32">
        <f>SUM(CN5:CN27)</f>
        <v>130117</v>
      </c>
      <c r="CO28" s="32">
        <f t="shared" si="15"/>
        <v>66121</v>
      </c>
      <c r="CP28" s="32">
        <f t="shared" si="15"/>
        <v>124162</v>
      </c>
      <c r="CQ28" s="32">
        <f t="shared" si="15"/>
        <v>190236</v>
      </c>
      <c r="CR28" s="32">
        <f t="shared" si="15"/>
        <v>86987</v>
      </c>
      <c r="CS28" s="32">
        <f t="shared" si="15"/>
        <v>12298</v>
      </c>
      <c r="CT28" s="32">
        <f>SUM(CT5:CT27)</f>
        <v>120770</v>
      </c>
      <c r="CU28" s="32">
        <f t="shared" si="15"/>
        <v>8419</v>
      </c>
      <c r="CV28" s="32">
        <f>SUM(CV5:CV27)</f>
        <v>211682</v>
      </c>
      <c r="CW28" s="32">
        <f t="shared" si="15"/>
        <v>2491</v>
      </c>
      <c r="CX28" s="32">
        <f t="shared" si="15"/>
        <v>13053</v>
      </c>
      <c r="CY28" s="32">
        <f t="shared" si="15"/>
        <v>35519</v>
      </c>
      <c r="CZ28" s="32" t="s">
        <v>197</v>
      </c>
      <c r="DA28" s="32" t="s">
        <v>198</v>
      </c>
      <c r="DB28" s="32" t="s">
        <v>199</v>
      </c>
      <c r="DC28" s="32" t="s">
        <v>200</v>
      </c>
    </row>
  </sheetData>
  <sheetProtection/>
  <mergeCells count="28">
    <mergeCell ref="CH2:CS2"/>
    <mergeCell ref="CH1:CS1"/>
    <mergeCell ref="CU1:DC1"/>
    <mergeCell ref="CU2:DC2"/>
    <mergeCell ref="Q2:U2"/>
    <mergeCell ref="Q1:U1"/>
    <mergeCell ref="AL2:AP2"/>
    <mergeCell ref="AL1:AP1"/>
    <mergeCell ref="AQ2:BB2"/>
    <mergeCell ref="AQ1:BB1"/>
    <mergeCell ref="B1:J1"/>
    <mergeCell ref="V2:AF2"/>
    <mergeCell ref="V1:AF1"/>
    <mergeCell ref="AG2:AK2"/>
    <mergeCell ref="C2:J2"/>
    <mergeCell ref="AG1:AK1"/>
    <mergeCell ref="K2:L2"/>
    <mergeCell ref="K1:L1"/>
    <mergeCell ref="M2:P2"/>
    <mergeCell ref="M1:P1"/>
    <mergeCell ref="BY2:CG2"/>
    <mergeCell ref="BY1:CG1"/>
    <mergeCell ref="BC2:BI2"/>
    <mergeCell ref="BC1:BI1"/>
    <mergeCell ref="BJ2:BM2"/>
    <mergeCell ref="BJ1:BM1"/>
    <mergeCell ref="BN2:BX2"/>
    <mergeCell ref="BN1:BX1"/>
  </mergeCells>
  <printOptions/>
  <pageMargins left="0.25" right="0.25" top="0.75" bottom="0.75" header="0.3" footer="0.3"/>
  <pageSetup horizontalDpi="600" verticalDpi="600" orientation="landscape" r:id="rId1"/>
  <headerFooter>
    <oddHeader>&amp;C&amp;"-,Bold"&amp;14Appendix B: CSU Annual Libraries Statistics: Cumulative Data, 2007-2008</oddHeader>
    <oddFooter>&amp;CPage 24 of 33</oddFooter>
  </headerFooter>
  <colBreaks count="1" manualBreakCount="1">
    <brk id="8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C28"/>
  <sheetViews>
    <sheetView workbookViewId="0" topLeftCell="A3">
      <selection activeCell="B3" sqref="B3"/>
    </sheetView>
  </sheetViews>
  <sheetFormatPr defaultColWidth="9.140625" defaultRowHeight="15"/>
  <cols>
    <col min="1" max="1" width="17.421875" style="0" customWidth="1"/>
    <col min="2" max="10" width="0" style="0" hidden="1" customWidth="1"/>
    <col min="11" max="11" width="13.421875" style="0" hidden="1" customWidth="1"/>
    <col min="12" max="12" width="12.00390625" style="0" hidden="1" customWidth="1"/>
    <col min="13" max="13" width="13.140625" style="0" hidden="1" customWidth="1"/>
    <col min="14" max="15" width="12.8515625" style="0" hidden="1" customWidth="1"/>
    <col min="16" max="16" width="11.8515625" style="0" hidden="1" customWidth="1"/>
    <col min="17" max="17" width="11.421875" style="0" hidden="1" customWidth="1"/>
    <col min="18" max="18" width="10.421875" style="0" hidden="1" customWidth="1"/>
    <col min="19" max="19" width="0" style="0" hidden="1" customWidth="1"/>
    <col min="20" max="20" width="12.8515625" style="0" hidden="1" customWidth="1"/>
    <col min="21" max="21" width="12.7109375" style="0" hidden="1" customWidth="1"/>
    <col min="22" max="22" width="10.8515625" style="0" hidden="1" customWidth="1"/>
    <col min="23" max="24" width="0" style="0" hidden="1" customWidth="1"/>
    <col min="25" max="25" width="12.421875" style="0" hidden="1" customWidth="1"/>
    <col min="26" max="26" width="11.57421875" style="0" hidden="1" customWidth="1"/>
    <col min="27" max="28" width="0" style="0" hidden="1" customWidth="1"/>
    <col min="29" max="29" width="12.00390625" style="0" hidden="1" customWidth="1"/>
    <col min="30" max="30" width="0" style="0" hidden="1" customWidth="1"/>
    <col min="31" max="31" width="11.8515625" style="0" hidden="1" customWidth="1"/>
    <col min="32" max="32" width="11.57421875" style="0" hidden="1" customWidth="1"/>
    <col min="33" max="34" width="11.421875" style="0" hidden="1" customWidth="1"/>
    <col min="35" max="35" width="12.421875" style="0" hidden="1" customWidth="1"/>
    <col min="36" max="36" width="11.7109375" style="0" hidden="1" customWidth="1"/>
    <col min="37" max="37" width="13.7109375" style="0" hidden="1" customWidth="1"/>
    <col min="38" max="38" width="12.140625" style="0" hidden="1" customWidth="1"/>
    <col min="39" max="39" width="9.7109375" style="0" hidden="1" customWidth="1"/>
    <col min="40" max="47" width="0" style="0" hidden="1" customWidth="1"/>
    <col min="48" max="48" width="10.57421875" style="0" hidden="1" customWidth="1"/>
    <col min="49" max="54" width="0" style="0" hidden="1" customWidth="1"/>
    <col min="55" max="55" width="11.00390625" style="0" hidden="1" customWidth="1"/>
    <col min="56" max="56" width="11.28125" style="0" hidden="1" customWidth="1"/>
    <col min="57" max="61" width="0" style="0" hidden="1" customWidth="1"/>
    <col min="62" max="62" width="12.00390625" style="0" hidden="1" customWidth="1"/>
    <col min="63" max="63" width="11.140625" style="0" hidden="1" customWidth="1"/>
    <col min="64" max="64" width="11.57421875" style="0" hidden="1" customWidth="1"/>
    <col min="65" max="65" width="0" style="0" hidden="1" customWidth="1"/>
    <col min="66" max="66" width="9.8515625" style="0" hidden="1" customWidth="1"/>
    <col min="67" max="67" width="0" style="0" hidden="1" customWidth="1"/>
    <col min="68" max="68" width="10.421875" style="0" hidden="1" customWidth="1"/>
    <col min="69" max="69" width="10.7109375" style="0" hidden="1" customWidth="1"/>
    <col min="70" max="71" width="0" style="0" hidden="1" customWidth="1"/>
    <col min="72" max="72" width="9.8515625" style="0" hidden="1" customWidth="1"/>
    <col min="73" max="74" width="0" style="0" hidden="1" customWidth="1"/>
    <col min="75" max="75" width="12.421875" style="0" hidden="1" customWidth="1"/>
    <col min="76" max="77" width="0" style="0" hidden="1" customWidth="1"/>
    <col min="78" max="78" width="12.00390625" style="0" hidden="1" customWidth="1"/>
    <col min="79" max="81" width="0" style="0" hidden="1" customWidth="1"/>
    <col min="82" max="82" width="11.421875" style="0" hidden="1" customWidth="1"/>
    <col min="83" max="83" width="10.00390625" style="0" hidden="1" customWidth="1"/>
    <col min="84" max="84" width="10.28125" style="0" hidden="1" customWidth="1"/>
    <col min="85" max="85" width="10.8515625" style="0" hidden="1" customWidth="1"/>
    <col min="86" max="86" width="10.57421875" style="0" customWidth="1"/>
    <col min="87" max="87" width="10.140625" style="0" customWidth="1"/>
    <col min="98" max="98" width="16.140625" style="0" hidden="1" customWidth="1"/>
    <col min="99" max="103" width="0" style="0" hidden="1" customWidth="1"/>
    <col min="104" max="104" width="10.421875" style="0" hidden="1" customWidth="1"/>
    <col min="105" max="105" width="11.7109375" style="0" hidden="1" customWidth="1"/>
    <col min="106" max="106" width="14.140625" style="0" hidden="1" customWidth="1"/>
    <col min="107" max="107" width="11.140625" style="0" hidden="1" customWidth="1"/>
  </cols>
  <sheetData>
    <row r="1" spans="1:107" s="37" customFormat="1" ht="15.75">
      <c r="A1" s="35"/>
      <c r="B1" s="46"/>
      <c r="C1" s="46"/>
      <c r="D1" s="46"/>
      <c r="E1" s="46"/>
      <c r="F1" s="46"/>
      <c r="G1" s="46"/>
      <c r="H1" s="46"/>
      <c r="I1" s="46"/>
      <c r="J1" s="46"/>
      <c r="K1" s="50" t="s">
        <v>0</v>
      </c>
      <c r="L1" s="50"/>
      <c r="M1" s="44" t="s">
        <v>0</v>
      </c>
      <c r="N1" s="44"/>
      <c r="O1" s="44"/>
      <c r="P1" s="44"/>
      <c r="Q1" s="44" t="s">
        <v>0</v>
      </c>
      <c r="R1" s="44"/>
      <c r="S1" s="44"/>
      <c r="T1" s="44"/>
      <c r="U1" s="44"/>
      <c r="V1" s="44" t="s">
        <v>0</v>
      </c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 t="s">
        <v>0</v>
      </c>
      <c r="AH1" s="44"/>
      <c r="AI1" s="44"/>
      <c r="AJ1" s="44"/>
      <c r="AK1" s="44"/>
      <c r="AL1" s="45" t="s">
        <v>1</v>
      </c>
      <c r="AM1" s="45"/>
      <c r="AN1" s="45"/>
      <c r="AO1" s="45"/>
      <c r="AP1" s="45"/>
      <c r="AQ1" s="45" t="s">
        <v>1</v>
      </c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 t="s">
        <v>1</v>
      </c>
      <c r="BD1" s="45"/>
      <c r="BE1" s="45"/>
      <c r="BF1" s="45"/>
      <c r="BG1" s="45"/>
      <c r="BH1" s="45"/>
      <c r="BI1" s="45"/>
      <c r="BJ1" s="44" t="s">
        <v>1</v>
      </c>
      <c r="BK1" s="44"/>
      <c r="BL1" s="44"/>
      <c r="BM1" s="44"/>
      <c r="BN1" s="44" t="s">
        <v>1</v>
      </c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 t="s">
        <v>1</v>
      </c>
      <c r="BZ1" s="44"/>
      <c r="CA1" s="44"/>
      <c r="CB1" s="44"/>
      <c r="CC1" s="44"/>
      <c r="CD1" s="44"/>
      <c r="CE1" s="44"/>
      <c r="CF1" s="44"/>
      <c r="CG1" s="44"/>
      <c r="CH1" s="44" t="s">
        <v>8</v>
      </c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0" t="s">
        <v>8</v>
      </c>
      <c r="CU1" s="54" t="s">
        <v>8</v>
      </c>
      <c r="CV1" s="54"/>
      <c r="CW1" s="54"/>
      <c r="CX1" s="54"/>
      <c r="CY1" s="54"/>
      <c r="CZ1" s="54"/>
      <c r="DA1" s="54"/>
      <c r="DB1" s="54"/>
      <c r="DC1" s="55"/>
    </row>
    <row r="2" spans="1:107" s="33" customFormat="1" ht="27" customHeight="1">
      <c r="A2" s="36"/>
      <c r="B2" s="38" t="s">
        <v>2</v>
      </c>
      <c r="C2" s="47" t="s">
        <v>3</v>
      </c>
      <c r="D2" s="48"/>
      <c r="E2" s="48"/>
      <c r="F2" s="48"/>
      <c r="G2" s="48"/>
      <c r="H2" s="48"/>
      <c r="I2" s="48"/>
      <c r="J2" s="48"/>
      <c r="K2" s="49" t="s">
        <v>4</v>
      </c>
      <c r="L2" s="49"/>
      <c r="M2" s="49" t="s">
        <v>4</v>
      </c>
      <c r="N2" s="49"/>
      <c r="O2" s="49"/>
      <c r="P2" s="49"/>
      <c r="Q2" s="43" t="s">
        <v>5</v>
      </c>
      <c r="R2" s="43"/>
      <c r="S2" s="43"/>
      <c r="T2" s="43"/>
      <c r="U2" s="43"/>
      <c r="V2" s="43" t="s">
        <v>5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 t="s">
        <v>5</v>
      </c>
      <c r="AH2" s="43"/>
      <c r="AI2" s="43"/>
      <c r="AJ2" s="43"/>
      <c r="AK2" s="43"/>
      <c r="AL2" s="43" t="s">
        <v>6</v>
      </c>
      <c r="AM2" s="43"/>
      <c r="AN2" s="43"/>
      <c r="AO2" s="43"/>
      <c r="AP2" s="43"/>
      <c r="AQ2" s="43" t="s">
        <v>6</v>
      </c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 t="s">
        <v>6</v>
      </c>
      <c r="BD2" s="43"/>
      <c r="BE2" s="43"/>
      <c r="BF2" s="43"/>
      <c r="BG2" s="43"/>
      <c r="BH2" s="43"/>
      <c r="BI2" s="43"/>
      <c r="BJ2" s="43" t="s">
        <v>7</v>
      </c>
      <c r="BK2" s="43"/>
      <c r="BL2" s="43"/>
      <c r="BM2" s="43"/>
      <c r="BN2" s="43" t="s">
        <v>7</v>
      </c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 t="s">
        <v>7</v>
      </c>
      <c r="BZ2" s="43"/>
      <c r="CA2" s="43"/>
      <c r="CB2" s="43"/>
      <c r="CC2" s="43"/>
      <c r="CD2" s="43"/>
      <c r="CE2" s="43"/>
      <c r="CF2" s="43"/>
      <c r="CG2" s="43"/>
      <c r="CH2" s="48" t="s">
        <v>216</v>
      </c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39" t="s">
        <v>216</v>
      </c>
      <c r="CU2" s="52" t="s">
        <v>217</v>
      </c>
      <c r="CV2" s="52"/>
      <c r="CW2" s="52"/>
      <c r="CX2" s="52"/>
      <c r="CY2" s="52"/>
      <c r="CZ2" s="52"/>
      <c r="DA2" s="52"/>
      <c r="DB2" s="52"/>
      <c r="DC2" s="56"/>
    </row>
    <row r="3" spans="1:107" s="28" customFormat="1" ht="96.75" customHeight="1">
      <c r="A3" s="22"/>
      <c r="B3" s="23" t="s">
        <v>9</v>
      </c>
      <c r="C3" s="23" t="s">
        <v>10</v>
      </c>
      <c r="D3" s="23" t="s">
        <v>11</v>
      </c>
      <c r="E3" s="23" t="s">
        <v>12</v>
      </c>
      <c r="F3" s="23" t="s">
        <v>13</v>
      </c>
      <c r="G3" s="23" t="s">
        <v>14</v>
      </c>
      <c r="H3" s="23" t="s">
        <v>15</v>
      </c>
      <c r="I3" s="23" t="s">
        <v>16</v>
      </c>
      <c r="J3" s="24" t="s">
        <v>201</v>
      </c>
      <c r="K3" s="25" t="s">
        <v>17</v>
      </c>
      <c r="L3" s="25" t="s">
        <v>18</v>
      </c>
      <c r="M3" s="23" t="s">
        <v>19</v>
      </c>
      <c r="N3" s="23" t="s">
        <v>20</v>
      </c>
      <c r="O3" s="24" t="s">
        <v>202</v>
      </c>
      <c r="P3" s="23" t="s">
        <v>21</v>
      </c>
      <c r="Q3" s="23" t="s">
        <v>22</v>
      </c>
      <c r="R3" s="23" t="s">
        <v>23</v>
      </c>
      <c r="S3" s="23" t="s">
        <v>24</v>
      </c>
      <c r="T3" s="23" t="s">
        <v>25</v>
      </c>
      <c r="U3" s="34" t="s">
        <v>26</v>
      </c>
      <c r="V3" s="23" t="s">
        <v>27</v>
      </c>
      <c r="W3" s="23" t="s">
        <v>28</v>
      </c>
      <c r="X3" s="23" t="s">
        <v>29</v>
      </c>
      <c r="Y3" s="23" t="s">
        <v>209</v>
      </c>
      <c r="Z3" s="23" t="s">
        <v>30</v>
      </c>
      <c r="AA3" s="23" t="s">
        <v>31</v>
      </c>
      <c r="AB3" s="23" t="s">
        <v>32</v>
      </c>
      <c r="AC3" s="24" t="s">
        <v>203</v>
      </c>
      <c r="AD3" s="23" t="s">
        <v>210</v>
      </c>
      <c r="AE3" s="23" t="s">
        <v>33</v>
      </c>
      <c r="AF3" s="23" t="s">
        <v>34</v>
      </c>
      <c r="AG3" s="23" t="s">
        <v>215</v>
      </c>
      <c r="AH3" s="23" t="s">
        <v>35</v>
      </c>
      <c r="AI3" s="24" t="s">
        <v>204</v>
      </c>
      <c r="AJ3" s="23" t="s">
        <v>36</v>
      </c>
      <c r="AK3" s="24" t="s">
        <v>205</v>
      </c>
      <c r="AL3" s="24" t="s">
        <v>206</v>
      </c>
      <c r="AM3" s="24" t="s">
        <v>207</v>
      </c>
      <c r="AN3" s="23" t="s">
        <v>37</v>
      </c>
      <c r="AO3" s="23" t="s">
        <v>38</v>
      </c>
      <c r="AP3" s="23" t="s">
        <v>39</v>
      </c>
      <c r="AQ3" s="23" t="s">
        <v>40</v>
      </c>
      <c r="AR3" s="23" t="s">
        <v>41</v>
      </c>
      <c r="AS3" s="23" t="s">
        <v>42</v>
      </c>
      <c r="AT3" s="23" t="s">
        <v>43</v>
      </c>
      <c r="AU3" s="24" t="s">
        <v>44</v>
      </c>
      <c r="AV3" s="23" t="s">
        <v>45</v>
      </c>
      <c r="AW3" s="24" t="s">
        <v>46</v>
      </c>
      <c r="AX3" s="23" t="s">
        <v>47</v>
      </c>
      <c r="AY3" s="26" t="s">
        <v>211</v>
      </c>
      <c r="AZ3" s="23" t="s">
        <v>212</v>
      </c>
      <c r="BA3" s="23" t="s">
        <v>50</v>
      </c>
      <c r="BB3" s="23" t="s">
        <v>51</v>
      </c>
      <c r="BC3" s="23" t="s">
        <v>52</v>
      </c>
      <c r="BD3" s="23" t="s">
        <v>53</v>
      </c>
      <c r="BE3" s="23" t="s">
        <v>54</v>
      </c>
      <c r="BF3" s="23" t="s">
        <v>55</v>
      </c>
      <c r="BG3" s="23" t="s">
        <v>56</v>
      </c>
      <c r="BH3" s="23" t="s">
        <v>57</v>
      </c>
      <c r="BI3" s="23" t="s">
        <v>58</v>
      </c>
      <c r="BJ3" s="24" t="s">
        <v>206</v>
      </c>
      <c r="BK3" s="24" t="s">
        <v>207</v>
      </c>
      <c r="BL3" s="23" t="s">
        <v>37</v>
      </c>
      <c r="BM3" s="23" t="s">
        <v>38</v>
      </c>
      <c r="BN3" s="23" t="s">
        <v>41</v>
      </c>
      <c r="BO3" s="23" t="s">
        <v>42</v>
      </c>
      <c r="BP3" s="23" t="s">
        <v>59</v>
      </c>
      <c r="BQ3" s="23" t="s">
        <v>45</v>
      </c>
      <c r="BR3" s="24" t="s">
        <v>46</v>
      </c>
      <c r="BS3" s="23" t="s">
        <v>47</v>
      </c>
      <c r="BT3" s="26" t="s">
        <v>48</v>
      </c>
      <c r="BU3" s="23" t="s">
        <v>49</v>
      </c>
      <c r="BV3" s="23" t="s">
        <v>50</v>
      </c>
      <c r="BW3" s="23" t="s">
        <v>51</v>
      </c>
      <c r="BX3" s="23" t="s">
        <v>60</v>
      </c>
      <c r="BY3" s="23" t="s">
        <v>53</v>
      </c>
      <c r="BZ3" s="23" t="s">
        <v>54</v>
      </c>
      <c r="CA3" s="23" t="s">
        <v>55</v>
      </c>
      <c r="CB3" s="23" t="s">
        <v>61</v>
      </c>
      <c r="CC3" s="23" t="s">
        <v>57</v>
      </c>
      <c r="CD3" s="23" t="s">
        <v>62</v>
      </c>
      <c r="CE3" s="24" t="s">
        <v>63</v>
      </c>
      <c r="CF3" s="24" t="s">
        <v>64</v>
      </c>
      <c r="CG3" s="23" t="s">
        <v>65</v>
      </c>
      <c r="CH3" s="24" t="s">
        <v>66</v>
      </c>
      <c r="CI3" s="23" t="s">
        <v>67</v>
      </c>
      <c r="CJ3" s="23" t="s">
        <v>68</v>
      </c>
      <c r="CK3" s="24" t="s">
        <v>208</v>
      </c>
      <c r="CL3" s="23" t="s">
        <v>69</v>
      </c>
      <c r="CM3" s="23" t="s">
        <v>70</v>
      </c>
      <c r="CN3" s="23" t="s">
        <v>71</v>
      </c>
      <c r="CO3" s="23" t="s">
        <v>72</v>
      </c>
      <c r="CP3" s="23" t="s">
        <v>73</v>
      </c>
      <c r="CQ3" s="24" t="s">
        <v>74</v>
      </c>
      <c r="CR3" s="23" t="s">
        <v>75</v>
      </c>
      <c r="CS3" s="23" t="s">
        <v>76</v>
      </c>
      <c r="CT3" s="23" t="s">
        <v>71</v>
      </c>
      <c r="CU3" s="23" t="s">
        <v>77</v>
      </c>
      <c r="CV3" s="23" t="s">
        <v>78</v>
      </c>
      <c r="CW3" s="23" t="s">
        <v>79</v>
      </c>
      <c r="CX3" s="23" t="s">
        <v>80</v>
      </c>
      <c r="CY3" s="23" t="s">
        <v>213</v>
      </c>
      <c r="CZ3" s="23" t="s">
        <v>81</v>
      </c>
      <c r="DA3" s="23" t="s">
        <v>214</v>
      </c>
      <c r="DB3" s="24" t="s">
        <v>82</v>
      </c>
      <c r="DC3" s="27" t="s">
        <v>83</v>
      </c>
    </row>
    <row r="4" spans="1:107" ht="16.5" thickBot="1">
      <c r="A4" s="1" t="s">
        <v>84</v>
      </c>
      <c r="B4" s="2" t="s">
        <v>85</v>
      </c>
      <c r="C4" s="3" t="s">
        <v>86</v>
      </c>
      <c r="D4" s="3" t="s">
        <v>87</v>
      </c>
      <c r="E4" s="3" t="s">
        <v>88</v>
      </c>
      <c r="F4" s="3" t="s">
        <v>89</v>
      </c>
      <c r="G4" s="3" t="s">
        <v>90</v>
      </c>
      <c r="H4" s="3" t="s">
        <v>91</v>
      </c>
      <c r="I4" s="4" t="s">
        <v>92</v>
      </c>
      <c r="J4" s="2" t="s">
        <v>93</v>
      </c>
      <c r="K4" s="3" t="s">
        <v>94</v>
      </c>
      <c r="L4" s="3" t="s">
        <v>95</v>
      </c>
      <c r="M4" s="3" t="s">
        <v>96</v>
      </c>
      <c r="N4" s="3" t="s">
        <v>97</v>
      </c>
      <c r="O4" s="2" t="s">
        <v>98</v>
      </c>
      <c r="P4" s="4" t="s">
        <v>99</v>
      </c>
      <c r="Q4" s="3" t="s">
        <v>100</v>
      </c>
      <c r="R4" s="3" t="s">
        <v>101</v>
      </c>
      <c r="S4" s="3" t="s">
        <v>102</v>
      </c>
      <c r="T4" s="4" t="s">
        <v>103</v>
      </c>
      <c r="U4" s="3" t="s">
        <v>104</v>
      </c>
      <c r="V4" s="3" t="s">
        <v>105</v>
      </c>
      <c r="W4" s="3" t="s">
        <v>106</v>
      </c>
      <c r="X4" s="3" t="s">
        <v>107</v>
      </c>
      <c r="Y4" s="3" t="s">
        <v>108</v>
      </c>
      <c r="Z4" s="3" t="s">
        <v>109</v>
      </c>
      <c r="AA4" s="3" t="s">
        <v>110</v>
      </c>
      <c r="AB4" s="4" t="s">
        <v>111</v>
      </c>
      <c r="AC4" s="4" t="s">
        <v>112</v>
      </c>
      <c r="AD4" s="5" t="s">
        <v>113</v>
      </c>
      <c r="AE4" s="3" t="s">
        <v>114</v>
      </c>
      <c r="AF4" s="3" t="s">
        <v>115</v>
      </c>
      <c r="AG4" s="3" t="s">
        <v>116</v>
      </c>
      <c r="AH4" s="3" t="s">
        <v>117</v>
      </c>
      <c r="AI4" s="3" t="s">
        <v>118</v>
      </c>
      <c r="AJ4" s="3" t="s">
        <v>119</v>
      </c>
      <c r="AK4" s="4" t="s">
        <v>120</v>
      </c>
      <c r="AL4" s="4" t="s">
        <v>121</v>
      </c>
      <c r="AM4" s="3" t="s">
        <v>122</v>
      </c>
      <c r="AN4" s="3" t="s">
        <v>123</v>
      </c>
      <c r="AO4" s="3" t="s">
        <v>124</v>
      </c>
      <c r="AP4" s="3" t="s">
        <v>125</v>
      </c>
      <c r="AQ4" s="3" t="s">
        <v>126</v>
      </c>
      <c r="AR4" s="3" t="s">
        <v>127</v>
      </c>
      <c r="AS4" s="3" t="s">
        <v>128</v>
      </c>
      <c r="AT4" s="3" t="s">
        <v>129</v>
      </c>
      <c r="AU4" s="4" t="s">
        <v>130</v>
      </c>
      <c r="AV4" s="3" t="s">
        <v>131</v>
      </c>
      <c r="AW4" s="3" t="s">
        <v>132</v>
      </c>
      <c r="AX4" s="3" t="s">
        <v>133</v>
      </c>
      <c r="AY4" s="3" t="s">
        <v>134</v>
      </c>
      <c r="AZ4" s="3" t="s">
        <v>135</v>
      </c>
      <c r="BA4" s="3" t="s">
        <v>136</v>
      </c>
      <c r="BB4" s="3" t="s">
        <v>137</v>
      </c>
      <c r="BC4" s="3" t="s">
        <v>138</v>
      </c>
      <c r="BD4" s="3" t="s">
        <v>139</v>
      </c>
      <c r="BE4" s="3" t="s">
        <v>140</v>
      </c>
      <c r="BF4" s="3" t="s">
        <v>141</v>
      </c>
      <c r="BG4" s="3" t="s">
        <v>142</v>
      </c>
      <c r="BH4" s="3" t="s">
        <v>143</v>
      </c>
      <c r="BI4" s="4" t="s">
        <v>144</v>
      </c>
      <c r="BJ4" s="3" t="s">
        <v>121</v>
      </c>
      <c r="BK4" s="3" t="s">
        <v>122</v>
      </c>
      <c r="BL4" s="3" t="s">
        <v>123</v>
      </c>
      <c r="BM4" s="3" t="s">
        <v>124</v>
      </c>
      <c r="BN4" s="3" t="s">
        <v>127</v>
      </c>
      <c r="BO4" s="4" t="s">
        <v>128</v>
      </c>
      <c r="BP4" s="3" t="s">
        <v>129</v>
      </c>
      <c r="BQ4" s="3" t="s">
        <v>131</v>
      </c>
      <c r="BR4" s="3" t="s">
        <v>132</v>
      </c>
      <c r="BS4" s="3" t="s">
        <v>133</v>
      </c>
      <c r="BT4" s="3" t="s">
        <v>134</v>
      </c>
      <c r="BU4" s="3" t="s">
        <v>135</v>
      </c>
      <c r="BV4" s="4" t="s">
        <v>136</v>
      </c>
      <c r="BW4" s="3" t="s">
        <v>137</v>
      </c>
      <c r="BX4" s="3" t="s">
        <v>138</v>
      </c>
      <c r="BY4" s="3" t="s">
        <v>139</v>
      </c>
      <c r="BZ4" s="3" t="s">
        <v>140</v>
      </c>
      <c r="CA4" s="3" t="s">
        <v>141</v>
      </c>
      <c r="CB4" s="3" t="s">
        <v>142</v>
      </c>
      <c r="CC4" s="3" t="s">
        <v>143</v>
      </c>
      <c r="CD4" s="3" t="s">
        <v>144</v>
      </c>
      <c r="CE4" s="3" t="s">
        <v>145</v>
      </c>
      <c r="CF4" s="3" t="s">
        <v>146</v>
      </c>
      <c r="CG4" s="3" t="s">
        <v>147</v>
      </c>
      <c r="CH4" s="3" t="s">
        <v>148</v>
      </c>
      <c r="CI4" s="3" t="s">
        <v>149</v>
      </c>
      <c r="CJ4" s="4" t="s">
        <v>150</v>
      </c>
      <c r="CK4" s="3" t="s">
        <v>151</v>
      </c>
      <c r="CL4" s="3" t="s">
        <v>152</v>
      </c>
      <c r="CM4" s="3" t="s">
        <v>153</v>
      </c>
      <c r="CN4" s="3" t="s">
        <v>154</v>
      </c>
      <c r="CO4" s="3" t="s">
        <v>155</v>
      </c>
      <c r="CP4" s="3" t="s">
        <v>156</v>
      </c>
      <c r="CQ4" s="3" t="s">
        <v>157</v>
      </c>
      <c r="CR4" s="3" t="s">
        <v>158</v>
      </c>
      <c r="CS4" s="3" t="s">
        <v>159</v>
      </c>
      <c r="CT4" s="3" t="s">
        <v>160</v>
      </c>
      <c r="CU4" s="4" t="s">
        <v>161</v>
      </c>
      <c r="CV4" s="3" t="s">
        <v>162</v>
      </c>
      <c r="CW4" s="3" t="s">
        <v>163</v>
      </c>
      <c r="CX4" s="3" t="s">
        <v>164</v>
      </c>
      <c r="CY4" s="3" t="s">
        <v>165</v>
      </c>
      <c r="CZ4" s="3" t="s">
        <v>166</v>
      </c>
      <c r="DA4" s="3" t="s">
        <v>167</v>
      </c>
      <c r="DB4" s="3" t="s">
        <v>168</v>
      </c>
      <c r="DC4" s="3" t="s">
        <v>169</v>
      </c>
    </row>
    <row r="5" spans="1:107" ht="15">
      <c r="A5" s="6" t="s">
        <v>170</v>
      </c>
      <c r="B5" s="7">
        <v>1</v>
      </c>
      <c r="C5" s="8">
        <f>D5+E5</f>
        <v>11.4</v>
      </c>
      <c r="D5" s="9">
        <v>8.4</v>
      </c>
      <c r="E5" s="9">
        <v>3</v>
      </c>
      <c r="F5" s="9">
        <v>13</v>
      </c>
      <c r="G5" s="9">
        <v>11</v>
      </c>
      <c r="H5" s="9">
        <v>0</v>
      </c>
      <c r="I5" s="9">
        <v>3.7</v>
      </c>
      <c r="J5" s="8">
        <f>C5+F5+H5+I5</f>
        <v>28.099999999999998</v>
      </c>
      <c r="K5" s="10">
        <v>801160.08</v>
      </c>
      <c r="L5" s="10">
        <v>544024.08</v>
      </c>
      <c r="M5" s="11">
        <f>K5-L5</f>
        <v>257136</v>
      </c>
      <c r="N5" s="12">
        <v>583295</v>
      </c>
      <c r="O5" s="11">
        <f>K5+N5</f>
        <v>1384455.08</v>
      </c>
      <c r="P5" s="10">
        <v>57304.64</v>
      </c>
      <c r="Q5" s="10">
        <v>247036</v>
      </c>
      <c r="R5" s="10">
        <v>236255</v>
      </c>
      <c r="S5" s="10">
        <v>10781</v>
      </c>
      <c r="T5" s="11">
        <f>U5+V5</f>
        <v>172101</v>
      </c>
      <c r="U5" s="10">
        <v>126989</v>
      </c>
      <c r="V5" s="10">
        <v>45112</v>
      </c>
      <c r="W5" s="10">
        <v>5080</v>
      </c>
      <c r="X5" s="10">
        <v>1296</v>
      </c>
      <c r="Y5" s="10">
        <v>221537</v>
      </c>
      <c r="Z5" s="10">
        <v>179760</v>
      </c>
      <c r="AA5" s="10">
        <v>-660</v>
      </c>
      <c r="AB5" s="10">
        <v>0</v>
      </c>
      <c r="AC5" s="11">
        <f>SUM(Q5,T5,W5,X5,Y5,AA5,AB5)</f>
        <v>646390</v>
      </c>
      <c r="AD5" s="10">
        <v>0</v>
      </c>
      <c r="AE5" s="10">
        <v>7208</v>
      </c>
      <c r="AF5" s="10">
        <v>16383</v>
      </c>
      <c r="AG5" s="10">
        <v>35046</v>
      </c>
      <c r="AH5" s="10">
        <v>288565</v>
      </c>
      <c r="AI5" s="11">
        <f>SUM(O5,P5,Q5,T5,W5,X5,Y5,AA5,AB5,AD5,AE5,AF5,AG5,AH5)</f>
        <v>2435351.7199999997</v>
      </c>
      <c r="AJ5" s="10">
        <v>551543</v>
      </c>
      <c r="AK5" s="11">
        <f>AJ5+AI5</f>
        <v>2986894.7199999997</v>
      </c>
      <c r="AL5" s="13">
        <f>SUM(AN5,AR5,AS5,AT5)</f>
        <v>4902</v>
      </c>
      <c r="AM5" s="14">
        <v>11556</v>
      </c>
      <c r="AN5" s="14">
        <v>3832</v>
      </c>
      <c r="AO5" s="14">
        <v>11556</v>
      </c>
      <c r="AP5" s="14">
        <v>3045</v>
      </c>
      <c r="AQ5" s="14">
        <v>787</v>
      </c>
      <c r="AR5" s="14">
        <v>845</v>
      </c>
      <c r="AS5" s="14">
        <v>150</v>
      </c>
      <c r="AT5" s="14">
        <v>75</v>
      </c>
      <c r="AU5" s="14">
        <v>1910</v>
      </c>
      <c r="AV5" s="14" t="s">
        <v>171</v>
      </c>
      <c r="AW5" s="14">
        <v>0</v>
      </c>
      <c r="AX5" s="14">
        <v>0</v>
      </c>
      <c r="AY5" s="14">
        <v>0</v>
      </c>
      <c r="AZ5" s="14">
        <v>0</v>
      </c>
      <c r="BA5" s="14">
        <v>5427</v>
      </c>
      <c r="BB5" s="14">
        <v>70</v>
      </c>
      <c r="BC5" s="14">
        <v>2</v>
      </c>
      <c r="BD5" s="14">
        <v>20</v>
      </c>
      <c r="BE5" s="14">
        <v>11</v>
      </c>
      <c r="BF5" s="14">
        <v>112</v>
      </c>
      <c r="BG5" s="14">
        <v>64</v>
      </c>
      <c r="BH5" s="14">
        <v>160</v>
      </c>
      <c r="BI5" s="14" t="s">
        <v>171</v>
      </c>
      <c r="BJ5" s="13">
        <f aca="true" t="shared" si="0" ref="BJ5:BJ27">SUM(BL5,BN5,BO5,BP5)</f>
        <v>484496</v>
      </c>
      <c r="BK5" s="14">
        <v>397237</v>
      </c>
      <c r="BL5" s="14">
        <v>386873</v>
      </c>
      <c r="BM5" s="14">
        <v>0</v>
      </c>
      <c r="BN5" s="14">
        <v>86150</v>
      </c>
      <c r="BO5" s="14">
        <v>7568</v>
      </c>
      <c r="BP5" s="14">
        <v>3905</v>
      </c>
      <c r="BQ5" s="14" t="s">
        <v>171</v>
      </c>
      <c r="BR5" s="14">
        <v>507</v>
      </c>
      <c r="BS5" s="14">
        <v>3820</v>
      </c>
      <c r="BT5" s="14">
        <v>431</v>
      </c>
      <c r="BU5" s="14">
        <v>76</v>
      </c>
      <c r="BV5" s="14">
        <v>25896</v>
      </c>
      <c r="BW5" s="14">
        <v>728245</v>
      </c>
      <c r="BX5" s="14">
        <v>812</v>
      </c>
      <c r="BY5" s="14">
        <v>14072</v>
      </c>
      <c r="BZ5" s="14">
        <v>161</v>
      </c>
      <c r="CA5" s="14">
        <v>2903</v>
      </c>
      <c r="CB5" s="14">
        <v>5883</v>
      </c>
      <c r="CC5" s="14">
        <v>2413</v>
      </c>
      <c r="CD5" s="14" t="s">
        <v>171</v>
      </c>
      <c r="CE5" s="14">
        <v>38581</v>
      </c>
      <c r="CF5" s="14">
        <v>42531</v>
      </c>
      <c r="CG5" s="14">
        <v>355</v>
      </c>
      <c r="CH5" s="14">
        <v>6302</v>
      </c>
      <c r="CI5" s="14">
        <v>2107</v>
      </c>
      <c r="CJ5" s="14">
        <v>4990</v>
      </c>
      <c r="CK5" s="13">
        <f>SUM(CI5,CJ5)</f>
        <v>7097</v>
      </c>
      <c r="CL5" s="14">
        <v>4703</v>
      </c>
      <c r="CM5" s="14">
        <v>273</v>
      </c>
      <c r="CN5" s="14">
        <v>0</v>
      </c>
      <c r="CO5" s="14">
        <v>1991</v>
      </c>
      <c r="CP5" s="14">
        <v>2392</v>
      </c>
      <c r="CQ5" s="13">
        <f>SUM(CP5,CO5)</f>
        <v>4383</v>
      </c>
      <c r="CR5" s="14">
        <v>2774</v>
      </c>
      <c r="CS5" s="14">
        <v>409</v>
      </c>
      <c r="CT5" s="14">
        <v>0</v>
      </c>
      <c r="CU5" s="14">
        <v>345</v>
      </c>
      <c r="CV5" s="14">
        <v>9106</v>
      </c>
      <c r="CW5" s="14">
        <v>160</v>
      </c>
      <c r="CX5" s="14">
        <v>80</v>
      </c>
      <c r="CY5" s="14">
        <v>288</v>
      </c>
      <c r="CZ5" s="14">
        <v>85.5</v>
      </c>
      <c r="DA5" s="14">
        <v>117</v>
      </c>
      <c r="DB5" s="14">
        <v>14102</v>
      </c>
      <c r="DC5" s="14">
        <v>459</v>
      </c>
    </row>
    <row r="6" spans="1:107" ht="15">
      <c r="A6" s="6" t="s">
        <v>172</v>
      </c>
      <c r="B6" s="7">
        <v>0</v>
      </c>
      <c r="C6" s="8">
        <f>D6+E6</f>
        <v>9.5</v>
      </c>
      <c r="D6" s="9">
        <v>8.5</v>
      </c>
      <c r="E6" s="9">
        <v>1</v>
      </c>
      <c r="F6" s="9">
        <v>9</v>
      </c>
      <c r="G6" s="9">
        <v>7</v>
      </c>
      <c r="H6" s="9">
        <v>0</v>
      </c>
      <c r="I6" s="9">
        <v>7.5</v>
      </c>
      <c r="J6" s="8">
        <f>C6+F6+H6+I6</f>
        <v>26</v>
      </c>
      <c r="K6" s="10">
        <v>700453</v>
      </c>
      <c r="L6" s="10">
        <v>565453</v>
      </c>
      <c r="M6" s="11">
        <f>K6-L6</f>
        <v>135000</v>
      </c>
      <c r="N6" s="15">
        <v>359545</v>
      </c>
      <c r="O6" s="11">
        <f>K6+N6</f>
        <v>1059998</v>
      </c>
      <c r="P6" s="10">
        <v>45491</v>
      </c>
      <c r="Q6" s="10">
        <v>79880</v>
      </c>
      <c r="R6" s="10">
        <v>70408</v>
      </c>
      <c r="S6" s="10">
        <v>9472</v>
      </c>
      <c r="T6" s="11">
        <f>U6+V6</f>
        <v>3682</v>
      </c>
      <c r="U6" s="10">
        <v>3682</v>
      </c>
      <c r="V6" s="10">
        <v>0</v>
      </c>
      <c r="W6" s="10">
        <v>0</v>
      </c>
      <c r="X6" s="10">
        <v>9463</v>
      </c>
      <c r="Y6" s="10">
        <v>154789</v>
      </c>
      <c r="Z6" s="10">
        <v>39262</v>
      </c>
      <c r="AA6" s="10">
        <v>2118</v>
      </c>
      <c r="AB6" s="10">
        <v>13724</v>
      </c>
      <c r="AC6" s="11">
        <v>263656</v>
      </c>
      <c r="AD6" s="10">
        <v>6871</v>
      </c>
      <c r="AE6" s="10">
        <v>0</v>
      </c>
      <c r="AF6" s="10">
        <v>38212</v>
      </c>
      <c r="AG6" s="10">
        <v>29660</v>
      </c>
      <c r="AH6" s="10">
        <v>0</v>
      </c>
      <c r="AI6" s="11">
        <f aca="true" t="shared" si="1" ref="AI6:AI27">SUM(O6,P6,Q6,T6,W6,X6,Y6,AA6,AB6,AD6,AE6,AF6,AG6,AH6)</f>
        <v>1443888</v>
      </c>
      <c r="AJ6" s="10">
        <v>414688</v>
      </c>
      <c r="AK6" s="11">
        <f>AJ6+AI6</f>
        <v>1858576</v>
      </c>
      <c r="AL6" s="13">
        <f>SUM(AN6,AR6,AS6,AT6)</f>
        <v>2608</v>
      </c>
      <c r="AM6" s="14">
        <v>0</v>
      </c>
      <c r="AN6">
        <v>1994</v>
      </c>
      <c r="AO6" s="14">
        <v>0</v>
      </c>
      <c r="AP6" s="14">
        <v>1694</v>
      </c>
      <c r="AQ6" s="14">
        <v>300</v>
      </c>
      <c r="AR6" s="14">
        <v>0</v>
      </c>
      <c r="AS6" s="14">
        <v>214</v>
      </c>
      <c r="AT6" s="14">
        <v>400</v>
      </c>
      <c r="AU6" s="14">
        <v>120</v>
      </c>
      <c r="AV6" s="14">
        <v>0</v>
      </c>
      <c r="AW6" s="14">
        <v>47</v>
      </c>
      <c r="AX6" s="14">
        <v>47</v>
      </c>
      <c r="AY6" s="14">
        <v>47</v>
      </c>
      <c r="AZ6" s="14">
        <v>0</v>
      </c>
      <c r="BA6" s="14">
        <v>11007</v>
      </c>
      <c r="BB6" s="14">
        <v>0</v>
      </c>
      <c r="BC6" s="14">
        <v>0</v>
      </c>
      <c r="BD6" s="14">
        <v>0</v>
      </c>
      <c r="BE6" s="14">
        <v>0</v>
      </c>
      <c r="BF6" s="14">
        <v>11</v>
      </c>
      <c r="BG6" s="14">
        <v>67</v>
      </c>
      <c r="BH6" s="14">
        <v>0</v>
      </c>
      <c r="BI6" s="14">
        <v>0</v>
      </c>
      <c r="BJ6" s="13">
        <f t="shared" si="0"/>
        <v>74968</v>
      </c>
      <c r="BK6">
        <v>209541</v>
      </c>
      <c r="BL6">
        <v>69875</v>
      </c>
      <c r="BM6">
        <v>134583</v>
      </c>
      <c r="BN6" s="14">
        <v>0</v>
      </c>
      <c r="BO6" s="14">
        <v>4693</v>
      </c>
      <c r="BP6" s="14">
        <v>400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380</v>
      </c>
      <c r="BY6" s="14">
        <v>8</v>
      </c>
      <c r="BZ6" s="14">
        <v>0</v>
      </c>
      <c r="CA6" s="14">
        <v>669</v>
      </c>
      <c r="CB6" s="14">
        <v>1370</v>
      </c>
      <c r="CC6" s="14">
        <v>20</v>
      </c>
      <c r="CD6" s="14">
        <v>133</v>
      </c>
      <c r="CE6" s="14">
        <v>24040</v>
      </c>
      <c r="CF6" s="14">
        <v>2805</v>
      </c>
      <c r="CG6" s="14">
        <v>43</v>
      </c>
      <c r="CH6" s="14">
        <v>2342</v>
      </c>
      <c r="CI6" s="14">
        <v>740</v>
      </c>
      <c r="CJ6" s="14">
        <v>205</v>
      </c>
      <c r="CK6" s="13">
        <v>945</v>
      </c>
      <c r="CL6" s="14">
        <v>414</v>
      </c>
      <c r="CM6" s="14">
        <v>15</v>
      </c>
      <c r="CN6" s="14">
        <v>0</v>
      </c>
      <c r="CO6" s="14">
        <v>1933</v>
      </c>
      <c r="CP6" s="14">
        <v>1737</v>
      </c>
      <c r="CQ6" s="13">
        <f aca="true" t="shared" si="2" ref="CQ6:CQ21">SUM(CP6,CO6)</f>
        <v>3670</v>
      </c>
      <c r="CR6" s="14">
        <v>2650</v>
      </c>
      <c r="CS6" s="14">
        <v>5</v>
      </c>
      <c r="CT6" s="14">
        <v>0</v>
      </c>
      <c r="CU6" s="14">
        <v>154</v>
      </c>
      <c r="CV6" s="14">
        <v>3236</v>
      </c>
      <c r="CW6" s="14">
        <v>64.5</v>
      </c>
      <c r="CX6" s="14">
        <v>82</v>
      </c>
      <c r="CY6" s="14">
        <v>205</v>
      </c>
      <c r="CZ6" s="14">
        <v>81</v>
      </c>
      <c r="DA6" s="14">
        <v>65</v>
      </c>
      <c r="DB6" s="14">
        <v>4403</v>
      </c>
      <c r="DC6" s="14">
        <v>351</v>
      </c>
    </row>
    <row r="7" spans="1:107" ht="15">
      <c r="A7" s="6" t="s">
        <v>173</v>
      </c>
      <c r="B7" s="7">
        <v>0</v>
      </c>
      <c r="C7" s="8">
        <f aca="true" t="shared" si="3" ref="C7:C27">D7+E7</f>
        <v>14.69</v>
      </c>
      <c r="D7" s="9">
        <v>13.69</v>
      </c>
      <c r="E7" s="9">
        <v>1</v>
      </c>
      <c r="F7" s="9">
        <v>31.25</v>
      </c>
      <c r="G7" s="9">
        <v>25.25</v>
      </c>
      <c r="H7" s="9">
        <v>0</v>
      </c>
      <c r="I7" s="9">
        <v>23.77</v>
      </c>
      <c r="J7" s="8">
        <f aca="true" t="shared" si="4" ref="J7:J27">C7+F7+H7+I7</f>
        <v>69.71</v>
      </c>
      <c r="K7" s="10">
        <v>1086322</v>
      </c>
      <c r="L7" s="10">
        <v>950242</v>
      </c>
      <c r="M7" s="11">
        <f aca="true" t="shared" si="5" ref="M7:M27">K7-L7</f>
        <v>136080</v>
      </c>
      <c r="N7" s="15">
        <v>1375040</v>
      </c>
      <c r="O7" s="11">
        <f aca="true" t="shared" si="6" ref="O7:O27">K7+N7</f>
        <v>2461362</v>
      </c>
      <c r="P7" s="10">
        <v>421139</v>
      </c>
      <c r="Q7" s="10">
        <v>208967</v>
      </c>
      <c r="R7" s="10">
        <v>202668</v>
      </c>
      <c r="S7" s="10">
        <v>6299</v>
      </c>
      <c r="T7" s="11">
        <f aca="true" t="shared" si="7" ref="T7:T27">U7+V7</f>
        <v>349507</v>
      </c>
      <c r="U7" s="10">
        <v>267983</v>
      </c>
      <c r="V7" s="10">
        <v>81524</v>
      </c>
      <c r="W7" s="10">
        <v>13213</v>
      </c>
      <c r="X7" s="10">
        <v>10373</v>
      </c>
      <c r="Y7" s="10">
        <v>490693</v>
      </c>
      <c r="Z7" s="10">
        <v>387167</v>
      </c>
      <c r="AA7" s="10">
        <v>6096</v>
      </c>
      <c r="AB7" s="10">
        <v>484</v>
      </c>
      <c r="AC7" s="11">
        <f aca="true" t="shared" si="8" ref="AC7:AC27">SUM(Q7,T7,W7,X7,Y7,AA7,AB7)</f>
        <v>1079333</v>
      </c>
      <c r="AD7" s="10">
        <v>11323</v>
      </c>
      <c r="AE7" s="10">
        <v>20244</v>
      </c>
      <c r="AF7" s="10">
        <v>168745</v>
      </c>
      <c r="AG7" s="10">
        <v>33038</v>
      </c>
      <c r="AH7" s="10">
        <v>54226</v>
      </c>
      <c r="AI7" s="11">
        <f t="shared" si="1"/>
        <v>4249410</v>
      </c>
      <c r="AJ7" s="10">
        <v>0</v>
      </c>
      <c r="AK7" s="11">
        <f aca="true" t="shared" si="9" ref="AK7:AK27">AJ7+AI7</f>
        <v>4249410</v>
      </c>
      <c r="AL7" s="13">
        <f aca="true" t="shared" si="10" ref="AL7:AL27">SUM(AN7,AR7,AS7,AT7)</f>
        <v>5981</v>
      </c>
      <c r="AM7" s="14">
        <v>13256</v>
      </c>
      <c r="AN7" s="14">
        <v>4701</v>
      </c>
      <c r="AO7" s="14" t="s">
        <v>174</v>
      </c>
      <c r="AP7" s="14">
        <v>4641</v>
      </c>
      <c r="AQ7" s="14">
        <v>60</v>
      </c>
      <c r="AR7" s="14">
        <v>1041</v>
      </c>
      <c r="AS7" s="14">
        <v>176</v>
      </c>
      <c r="AT7" s="14">
        <v>63</v>
      </c>
      <c r="AU7" s="14">
        <v>6176</v>
      </c>
      <c r="AV7" s="14">
        <v>0</v>
      </c>
      <c r="AW7" s="14">
        <v>85</v>
      </c>
      <c r="AX7" s="14">
        <v>85</v>
      </c>
      <c r="AY7" s="14">
        <v>83</v>
      </c>
      <c r="AZ7" s="14">
        <v>0</v>
      </c>
      <c r="BA7" s="14" t="s">
        <v>174</v>
      </c>
      <c r="BB7" s="14">
        <v>2228</v>
      </c>
      <c r="BC7" s="14">
        <v>1.5</v>
      </c>
      <c r="BD7" s="14">
        <v>850</v>
      </c>
      <c r="BE7" s="14">
        <v>21116</v>
      </c>
      <c r="BF7" s="14">
        <v>18</v>
      </c>
      <c r="BG7" s="14">
        <v>118</v>
      </c>
      <c r="BH7" s="14">
        <v>10</v>
      </c>
      <c r="BI7" s="14">
        <v>0</v>
      </c>
      <c r="BJ7" s="13">
        <f t="shared" si="0"/>
        <v>953276</v>
      </c>
      <c r="BK7" s="16" t="s">
        <v>174</v>
      </c>
      <c r="BL7" s="14">
        <v>729801</v>
      </c>
      <c r="BM7" s="14">
        <v>6331</v>
      </c>
      <c r="BN7" s="14">
        <v>206955</v>
      </c>
      <c r="BO7" s="14">
        <v>16520</v>
      </c>
      <c r="BP7" s="14">
        <v>0</v>
      </c>
      <c r="BQ7" s="14">
        <v>0</v>
      </c>
      <c r="BR7" s="14">
        <v>1163</v>
      </c>
      <c r="BS7" s="14">
        <v>1079</v>
      </c>
      <c r="BT7" s="14">
        <v>691</v>
      </c>
      <c r="BU7" s="14">
        <v>286</v>
      </c>
      <c r="BV7" s="14">
        <v>6778</v>
      </c>
      <c r="BW7" s="14">
        <v>1152671</v>
      </c>
      <c r="BX7" s="14">
        <v>923.5</v>
      </c>
      <c r="BY7" s="14">
        <v>162766</v>
      </c>
      <c r="BZ7" s="14">
        <v>143134</v>
      </c>
      <c r="CA7" s="14">
        <v>14126</v>
      </c>
      <c r="CB7" s="14">
        <v>11482</v>
      </c>
      <c r="CC7" s="14">
        <v>2199</v>
      </c>
      <c r="CD7" s="14">
        <v>1271904</v>
      </c>
      <c r="CE7" s="14">
        <v>78250</v>
      </c>
      <c r="CF7" s="14">
        <v>70894</v>
      </c>
      <c r="CG7" s="14">
        <v>101</v>
      </c>
      <c r="CH7" s="14">
        <v>47277</v>
      </c>
      <c r="CI7" s="14">
        <v>3244</v>
      </c>
      <c r="CJ7" s="14">
        <v>4989</v>
      </c>
      <c r="CK7" s="13">
        <f aca="true" t="shared" si="11" ref="CK7:CK27">SUM(CI7,CJ7)</f>
        <v>8233</v>
      </c>
      <c r="CL7" s="14">
        <v>5275</v>
      </c>
      <c r="CM7" s="14">
        <v>467</v>
      </c>
      <c r="CN7" s="14">
        <v>0</v>
      </c>
      <c r="CO7" s="14">
        <v>3797</v>
      </c>
      <c r="CP7" s="14">
        <v>4446</v>
      </c>
      <c r="CQ7" s="13">
        <v>8243</v>
      </c>
      <c r="CR7" s="14">
        <v>5143</v>
      </c>
      <c r="CS7" s="14">
        <v>1608</v>
      </c>
      <c r="CT7" s="14">
        <v>0</v>
      </c>
      <c r="CU7" s="14">
        <v>255</v>
      </c>
      <c r="CV7" s="14">
        <v>5156</v>
      </c>
      <c r="CW7" s="14">
        <v>24</v>
      </c>
      <c r="CX7" s="14">
        <v>76</v>
      </c>
      <c r="CY7" s="14">
        <v>96</v>
      </c>
      <c r="CZ7" s="14">
        <v>91</v>
      </c>
      <c r="DA7" s="14">
        <v>122.5</v>
      </c>
      <c r="DB7" s="14">
        <v>27329</v>
      </c>
      <c r="DC7" s="14">
        <v>410</v>
      </c>
    </row>
    <row r="8" spans="1:107" ht="15">
      <c r="A8" s="6" t="s">
        <v>175</v>
      </c>
      <c r="B8" s="7">
        <v>0</v>
      </c>
      <c r="C8" s="8">
        <f t="shared" si="3"/>
        <v>13</v>
      </c>
      <c r="D8" s="9">
        <v>10</v>
      </c>
      <c r="E8" s="9">
        <v>3</v>
      </c>
      <c r="F8" s="9">
        <v>15</v>
      </c>
      <c r="G8" s="9">
        <v>10</v>
      </c>
      <c r="H8" s="9">
        <v>0</v>
      </c>
      <c r="I8" s="9">
        <v>6</v>
      </c>
      <c r="J8" s="8">
        <f t="shared" si="4"/>
        <v>34</v>
      </c>
      <c r="K8" s="10">
        <v>1089023</v>
      </c>
      <c r="L8" s="10">
        <v>759743</v>
      </c>
      <c r="M8" s="11">
        <f t="shared" si="5"/>
        <v>329280</v>
      </c>
      <c r="N8" s="15">
        <v>725140</v>
      </c>
      <c r="O8" s="11">
        <f t="shared" si="6"/>
        <v>1814163</v>
      </c>
      <c r="P8" s="10">
        <v>80368</v>
      </c>
      <c r="Q8" s="10">
        <v>455405</v>
      </c>
      <c r="R8" s="10">
        <v>444721</v>
      </c>
      <c r="S8" s="10">
        <v>10684</v>
      </c>
      <c r="T8" s="11">
        <f t="shared" si="7"/>
        <v>174581</v>
      </c>
      <c r="U8" s="10">
        <v>129430</v>
      </c>
      <c r="V8" s="10">
        <v>45151</v>
      </c>
      <c r="W8" s="10">
        <v>0</v>
      </c>
      <c r="X8" s="10">
        <v>0</v>
      </c>
      <c r="Y8" s="10">
        <v>300370</v>
      </c>
      <c r="Z8" s="10" t="s">
        <v>171</v>
      </c>
      <c r="AA8" s="10">
        <v>1927</v>
      </c>
      <c r="AB8" s="10">
        <v>0</v>
      </c>
      <c r="AC8" s="11">
        <f t="shared" si="8"/>
        <v>932283</v>
      </c>
      <c r="AD8" s="10">
        <v>12050</v>
      </c>
      <c r="AE8" s="10">
        <v>606</v>
      </c>
      <c r="AF8" s="10">
        <v>59208</v>
      </c>
      <c r="AG8" s="10">
        <v>48800</v>
      </c>
      <c r="AH8" s="10">
        <v>58757</v>
      </c>
      <c r="AI8" s="11">
        <f>SUM(O8,P8,Q8,T8,W8,X8,Y8,AA8,AB8,AD8,AE8,AF8,AG8,AH8)</f>
        <v>3006235</v>
      </c>
      <c r="AJ8" s="10">
        <v>0</v>
      </c>
      <c r="AK8" s="11">
        <f t="shared" si="9"/>
        <v>3006235</v>
      </c>
      <c r="AL8" s="13">
        <f t="shared" si="10"/>
        <v>4639</v>
      </c>
      <c r="AM8" s="14">
        <v>0</v>
      </c>
      <c r="AN8" s="14">
        <v>4536</v>
      </c>
      <c r="AO8" s="14">
        <v>0</v>
      </c>
      <c r="AP8" s="14" t="s">
        <v>171</v>
      </c>
      <c r="AQ8" s="14" t="s">
        <v>171</v>
      </c>
      <c r="AR8" s="14">
        <v>0</v>
      </c>
      <c r="AS8" s="14">
        <v>103</v>
      </c>
      <c r="AT8" s="14" t="s">
        <v>171</v>
      </c>
      <c r="AU8" s="14">
        <v>221</v>
      </c>
      <c r="AV8" s="14">
        <v>3486</v>
      </c>
      <c r="AW8" s="14"/>
      <c r="AX8" s="14"/>
      <c r="AY8" s="14"/>
      <c r="AZ8" s="14"/>
      <c r="BA8" s="14"/>
      <c r="BB8" s="14">
        <v>3</v>
      </c>
      <c r="BC8" s="14">
        <v>0</v>
      </c>
      <c r="BD8" s="14">
        <v>0</v>
      </c>
      <c r="BE8" s="14">
        <v>0</v>
      </c>
      <c r="BF8" s="14" t="s">
        <v>171</v>
      </c>
      <c r="BG8" s="14" t="s">
        <v>171</v>
      </c>
      <c r="BH8" s="14" t="s">
        <v>171</v>
      </c>
      <c r="BI8" s="14" t="s">
        <v>171</v>
      </c>
      <c r="BJ8" s="13">
        <f t="shared" si="0"/>
        <v>438746</v>
      </c>
      <c r="BK8" s="14">
        <v>41243</v>
      </c>
      <c r="BL8" s="14">
        <v>438746</v>
      </c>
      <c r="BM8" s="14">
        <v>36862</v>
      </c>
      <c r="BN8" s="14"/>
      <c r="BO8" s="14"/>
      <c r="BP8" s="14"/>
      <c r="BQ8" s="14">
        <v>69940</v>
      </c>
      <c r="BR8" s="14">
        <v>751</v>
      </c>
      <c r="BS8" s="14" t="s">
        <v>171</v>
      </c>
      <c r="BT8" s="14">
        <v>584</v>
      </c>
      <c r="BU8" s="14">
        <v>167</v>
      </c>
      <c r="BV8" s="14">
        <v>6406</v>
      </c>
      <c r="BW8" s="14">
        <v>741446</v>
      </c>
      <c r="BX8" s="14">
        <v>2000</v>
      </c>
      <c r="BY8" s="14">
        <v>150</v>
      </c>
      <c r="BZ8" s="14">
        <v>821</v>
      </c>
      <c r="CA8" s="14" t="s">
        <v>171</v>
      </c>
      <c r="CB8" s="14" t="s">
        <v>171</v>
      </c>
      <c r="CC8" s="14" t="s">
        <v>171</v>
      </c>
      <c r="CD8" s="14" t="s">
        <v>171</v>
      </c>
      <c r="CE8" s="14">
        <v>23632</v>
      </c>
      <c r="CF8" s="14">
        <v>34167</v>
      </c>
      <c r="CG8" s="14">
        <v>160</v>
      </c>
      <c r="CH8" s="14">
        <v>12202</v>
      </c>
      <c r="CI8" s="14">
        <v>1892</v>
      </c>
      <c r="CJ8" s="14">
        <v>2765</v>
      </c>
      <c r="CK8" s="13">
        <f t="shared" si="11"/>
        <v>4657</v>
      </c>
      <c r="CL8" s="14">
        <v>3633</v>
      </c>
      <c r="CM8" s="14">
        <v>470</v>
      </c>
      <c r="CN8" s="14">
        <v>2507</v>
      </c>
      <c r="CO8" s="14">
        <v>1673</v>
      </c>
      <c r="CP8" s="14">
        <v>4303</v>
      </c>
      <c r="CQ8" s="13">
        <f t="shared" si="2"/>
        <v>5976</v>
      </c>
      <c r="CR8" s="14">
        <v>4385</v>
      </c>
      <c r="CS8" s="14">
        <v>311</v>
      </c>
      <c r="CT8" s="14">
        <v>1925</v>
      </c>
      <c r="CU8" s="14">
        <v>142</v>
      </c>
      <c r="CV8" s="14">
        <v>4105</v>
      </c>
      <c r="CW8" s="14">
        <v>0</v>
      </c>
      <c r="CX8" s="14">
        <v>0</v>
      </c>
      <c r="CY8" s="14">
        <v>1224</v>
      </c>
      <c r="CZ8" s="14">
        <v>84</v>
      </c>
      <c r="DA8" s="14">
        <v>79</v>
      </c>
      <c r="DB8" s="14">
        <v>8234</v>
      </c>
      <c r="DC8" s="14">
        <v>808</v>
      </c>
    </row>
    <row r="9" spans="1:107" ht="15">
      <c r="A9" s="6" t="s">
        <v>176</v>
      </c>
      <c r="B9" s="7">
        <v>1</v>
      </c>
      <c r="C9" s="8">
        <f t="shared" si="3"/>
        <v>16</v>
      </c>
      <c r="D9" s="9">
        <v>15</v>
      </c>
      <c r="E9" s="9">
        <v>1</v>
      </c>
      <c r="F9" s="9">
        <v>17.5</v>
      </c>
      <c r="G9" s="9">
        <v>14.5</v>
      </c>
      <c r="H9" s="9">
        <v>0</v>
      </c>
      <c r="I9" s="9">
        <v>11.6</v>
      </c>
      <c r="J9" s="8">
        <f t="shared" si="4"/>
        <v>45.1</v>
      </c>
      <c r="K9" s="10">
        <v>1212221</v>
      </c>
      <c r="L9" s="10">
        <v>1070081</v>
      </c>
      <c r="M9" s="11">
        <f t="shared" si="5"/>
        <v>142140</v>
      </c>
      <c r="N9" s="15">
        <v>720214</v>
      </c>
      <c r="O9" s="11">
        <f t="shared" si="6"/>
        <v>1932435</v>
      </c>
      <c r="P9" s="10">
        <v>155029</v>
      </c>
      <c r="Q9" s="10">
        <v>193007</v>
      </c>
      <c r="R9" s="10">
        <v>176754</v>
      </c>
      <c r="S9" s="10">
        <v>16253</v>
      </c>
      <c r="T9" s="11">
        <v>400814</v>
      </c>
      <c r="U9" s="10">
        <v>255313</v>
      </c>
      <c r="V9" s="10">
        <v>145501</v>
      </c>
      <c r="W9" s="10">
        <v>13528</v>
      </c>
      <c r="X9" s="10">
        <v>74916</v>
      </c>
      <c r="Y9" s="10">
        <v>459939</v>
      </c>
      <c r="Z9" s="10">
        <v>459939</v>
      </c>
      <c r="AA9" s="10">
        <v>34214</v>
      </c>
      <c r="AB9" s="10">
        <v>0</v>
      </c>
      <c r="AC9" s="11">
        <f>SUM(Q9,T9,W9,X9,Y9,,AA9,AB9)</f>
        <v>1176418</v>
      </c>
      <c r="AD9" s="10">
        <v>4336</v>
      </c>
      <c r="AE9" s="10" t="s">
        <v>171</v>
      </c>
      <c r="AF9" s="10">
        <v>62282</v>
      </c>
      <c r="AG9" s="10">
        <v>34732</v>
      </c>
      <c r="AH9" s="10">
        <v>101619</v>
      </c>
      <c r="AI9" s="11">
        <f t="shared" si="1"/>
        <v>3466851</v>
      </c>
      <c r="AJ9" s="10">
        <v>0</v>
      </c>
      <c r="AK9" s="11">
        <f t="shared" si="9"/>
        <v>3466851</v>
      </c>
      <c r="AL9" s="13">
        <f t="shared" si="10"/>
        <v>4677</v>
      </c>
      <c r="AM9" s="16">
        <v>7628</v>
      </c>
      <c r="AN9">
        <v>4387</v>
      </c>
      <c r="AO9" s="16">
        <v>4047</v>
      </c>
      <c r="AP9" s="14">
        <v>3324</v>
      </c>
      <c r="AQ9" s="14">
        <v>178</v>
      </c>
      <c r="AR9" s="14">
        <v>222</v>
      </c>
      <c r="AS9" s="14">
        <v>68</v>
      </c>
      <c r="AT9" s="14" t="s">
        <v>171</v>
      </c>
      <c r="AU9" s="14">
        <v>3474</v>
      </c>
      <c r="AV9">
        <v>108</v>
      </c>
      <c r="AW9" s="14">
        <v>0</v>
      </c>
      <c r="AX9" s="14">
        <v>13925</v>
      </c>
      <c r="AY9" s="14">
        <v>0</v>
      </c>
      <c r="AZ9" s="14">
        <v>0</v>
      </c>
      <c r="BA9" s="14">
        <v>689</v>
      </c>
      <c r="BB9">
        <v>56</v>
      </c>
      <c r="BC9" s="14">
        <v>0</v>
      </c>
      <c r="BD9">
        <v>3</v>
      </c>
      <c r="BE9" s="14">
        <v>1</v>
      </c>
      <c r="BF9" s="14">
        <v>280</v>
      </c>
      <c r="BG9" s="14">
        <v>392</v>
      </c>
      <c r="BH9" s="14">
        <v>13</v>
      </c>
      <c r="BI9" s="14">
        <v>0</v>
      </c>
      <c r="BJ9" s="13">
        <f t="shared" si="0"/>
        <v>917590</v>
      </c>
      <c r="BK9" s="14">
        <v>758689</v>
      </c>
      <c r="BL9" s="17">
        <v>801083</v>
      </c>
      <c r="BM9" s="17">
        <v>40280</v>
      </c>
      <c r="BN9" s="14">
        <v>99976</v>
      </c>
      <c r="BO9" s="14">
        <v>16531</v>
      </c>
      <c r="BP9" s="14" t="s">
        <v>171</v>
      </c>
      <c r="BQ9" s="14">
        <v>60704</v>
      </c>
      <c r="BR9" s="14">
        <v>1799</v>
      </c>
      <c r="BS9" s="14" t="s">
        <v>171</v>
      </c>
      <c r="BT9" s="14"/>
      <c r="BU9" s="14"/>
      <c r="BV9" s="14">
        <v>42289</v>
      </c>
      <c r="BW9" s="14">
        <v>873233</v>
      </c>
      <c r="BX9" s="14" t="s">
        <v>171</v>
      </c>
      <c r="BY9" s="14">
        <v>361</v>
      </c>
      <c r="BZ9" s="14">
        <v>9</v>
      </c>
      <c r="CA9" s="14">
        <v>23942</v>
      </c>
      <c r="CB9" s="14">
        <v>6498</v>
      </c>
      <c r="CC9" s="14">
        <v>1122</v>
      </c>
      <c r="CD9" s="14" t="s">
        <v>171</v>
      </c>
      <c r="CE9" s="14">
        <v>54096</v>
      </c>
      <c r="CF9" s="14">
        <v>29293</v>
      </c>
      <c r="CG9" s="14" t="s">
        <v>171</v>
      </c>
      <c r="CH9" s="14">
        <v>48563</v>
      </c>
      <c r="CI9" s="14">
        <v>2892</v>
      </c>
      <c r="CJ9" s="14">
        <v>1972</v>
      </c>
      <c r="CK9" s="13">
        <f t="shared" si="11"/>
        <v>4864</v>
      </c>
      <c r="CL9" s="14">
        <v>3020</v>
      </c>
      <c r="CM9" s="14">
        <v>440</v>
      </c>
      <c r="CN9" s="14">
        <v>7851</v>
      </c>
      <c r="CO9" s="14">
        <v>433</v>
      </c>
      <c r="CP9" s="14">
        <v>1924</v>
      </c>
      <c r="CQ9" s="13">
        <f t="shared" si="2"/>
        <v>2357</v>
      </c>
      <c r="CR9" s="14">
        <v>970</v>
      </c>
      <c r="CS9" s="14">
        <v>107</v>
      </c>
      <c r="CT9" s="14">
        <v>7789</v>
      </c>
      <c r="CU9" s="14">
        <v>115</v>
      </c>
      <c r="CV9" s="14" t="s">
        <v>171</v>
      </c>
      <c r="CW9" s="14">
        <v>660</v>
      </c>
      <c r="CX9" s="14">
        <v>972</v>
      </c>
      <c r="CY9" s="14" t="s">
        <v>171</v>
      </c>
      <c r="CZ9" s="14">
        <v>80</v>
      </c>
      <c r="DA9" s="14">
        <v>111</v>
      </c>
      <c r="DB9" s="14">
        <v>22449</v>
      </c>
      <c r="DC9" s="14">
        <v>588</v>
      </c>
    </row>
    <row r="10" spans="1:107" ht="15">
      <c r="A10" s="6" t="s">
        <v>177</v>
      </c>
      <c r="B10" s="7">
        <v>0</v>
      </c>
      <c r="C10" s="8">
        <f t="shared" si="3"/>
        <v>21.5</v>
      </c>
      <c r="D10" s="9">
        <v>19.5</v>
      </c>
      <c r="E10" s="9">
        <v>2</v>
      </c>
      <c r="F10" s="9">
        <v>46</v>
      </c>
      <c r="G10" s="9">
        <v>35</v>
      </c>
      <c r="H10" s="9">
        <v>0</v>
      </c>
      <c r="I10">
        <v>26.5</v>
      </c>
      <c r="J10" s="8">
        <f t="shared" si="4"/>
        <v>94</v>
      </c>
      <c r="K10" s="10">
        <v>2091018</v>
      </c>
      <c r="L10" s="10">
        <v>1954041</v>
      </c>
      <c r="M10" s="11">
        <f t="shared" si="5"/>
        <v>136977</v>
      </c>
      <c r="N10" s="18">
        <v>2041036</v>
      </c>
      <c r="O10" s="11">
        <f t="shared" si="6"/>
        <v>4132054</v>
      </c>
      <c r="P10" s="10">
        <v>459862</v>
      </c>
      <c r="Q10" s="10">
        <v>365791</v>
      </c>
      <c r="R10" s="10">
        <v>340791</v>
      </c>
      <c r="S10" s="10">
        <v>25000</v>
      </c>
      <c r="T10" s="11">
        <f t="shared" si="7"/>
        <v>685928</v>
      </c>
      <c r="U10" s="10">
        <v>514325</v>
      </c>
      <c r="V10" s="10">
        <v>171603</v>
      </c>
      <c r="W10" s="10">
        <v>67358</v>
      </c>
      <c r="X10" s="10">
        <v>30737</v>
      </c>
      <c r="Y10" s="10">
        <v>691051</v>
      </c>
      <c r="Z10" s="10">
        <v>534888</v>
      </c>
      <c r="AA10" s="10">
        <v>6988.7</v>
      </c>
      <c r="AB10" s="10">
        <v>3697</v>
      </c>
      <c r="AC10" s="11">
        <f t="shared" si="8"/>
        <v>1851550.7</v>
      </c>
      <c r="AD10" s="19">
        <v>20040</v>
      </c>
      <c r="AE10" s="10">
        <v>27528</v>
      </c>
      <c r="AF10" s="10">
        <v>209506</v>
      </c>
      <c r="AG10" s="10">
        <v>68795</v>
      </c>
      <c r="AH10" s="10">
        <v>151118</v>
      </c>
      <c r="AI10" s="11">
        <f t="shared" si="1"/>
        <v>6920453.7</v>
      </c>
      <c r="AJ10" s="10">
        <v>0</v>
      </c>
      <c r="AK10" s="11">
        <f t="shared" si="9"/>
        <v>6920453.7</v>
      </c>
      <c r="AL10" s="13">
        <f t="shared" si="10"/>
        <v>33327</v>
      </c>
      <c r="AM10" s="17">
        <v>63487</v>
      </c>
      <c r="AN10" s="17">
        <v>30272</v>
      </c>
      <c r="AO10" s="17">
        <v>34935</v>
      </c>
      <c r="AP10" s="14">
        <v>28934</v>
      </c>
      <c r="AQ10" s="14">
        <v>1338</v>
      </c>
      <c r="AR10" s="14">
        <v>1708</v>
      </c>
      <c r="AS10" s="14">
        <v>427</v>
      </c>
      <c r="AT10" s="14">
        <v>920</v>
      </c>
      <c r="AU10" s="14">
        <v>26318</v>
      </c>
      <c r="AV10" s="14">
        <v>3442</v>
      </c>
      <c r="AW10" s="14">
        <v>19</v>
      </c>
      <c r="AX10" s="14">
        <v>19</v>
      </c>
      <c r="AY10" s="14">
        <v>12</v>
      </c>
      <c r="AZ10" s="14">
        <v>7</v>
      </c>
      <c r="BA10" s="14">
        <v>9001</v>
      </c>
      <c r="BB10" s="14">
        <v>7197</v>
      </c>
      <c r="BC10" s="14">
        <v>55.72</v>
      </c>
      <c r="BD10" s="14">
        <v>1369</v>
      </c>
      <c r="BE10" s="14">
        <v>0</v>
      </c>
      <c r="BF10" s="14">
        <v>724</v>
      </c>
      <c r="BG10" s="14">
        <v>1729</v>
      </c>
      <c r="BH10" s="14">
        <v>231</v>
      </c>
      <c r="BI10" s="14">
        <v>0</v>
      </c>
      <c r="BJ10" s="13">
        <f t="shared" si="0"/>
        <v>1069613</v>
      </c>
      <c r="BK10" s="17">
        <f>850299</f>
        <v>850299</v>
      </c>
      <c r="BL10" s="17">
        <v>895644</v>
      </c>
      <c r="BM10" s="17">
        <v>41170</v>
      </c>
      <c r="BN10" s="14">
        <v>140778</v>
      </c>
      <c r="BO10" s="14">
        <v>10738</v>
      </c>
      <c r="BP10" s="14">
        <v>22453</v>
      </c>
      <c r="BQ10" s="14">
        <v>256741</v>
      </c>
      <c r="BR10" s="14">
        <v>2219</v>
      </c>
      <c r="BS10" s="14">
        <v>2211</v>
      </c>
      <c r="BT10" s="14">
        <v>1517</v>
      </c>
      <c r="BU10" s="14">
        <v>574</v>
      </c>
      <c r="BV10" s="14">
        <v>16270</v>
      </c>
      <c r="BW10" s="14">
        <v>1534870</v>
      </c>
      <c r="BX10" s="14">
        <v>2307.45</v>
      </c>
      <c r="BY10" s="14">
        <v>142768</v>
      </c>
      <c r="BZ10" s="14">
        <v>1824</v>
      </c>
      <c r="CA10" s="14">
        <v>80481</v>
      </c>
      <c r="CB10" s="14">
        <v>7143</v>
      </c>
      <c r="CC10" s="14">
        <v>13177</v>
      </c>
      <c r="CD10" s="14">
        <v>0</v>
      </c>
      <c r="CE10" s="14">
        <v>178577</v>
      </c>
      <c r="CF10" s="14">
        <v>3961</v>
      </c>
      <c r="CG10" s="14">
        <v>237</v>
      </c>
      <c r="CH10" s="14">
        <v>2420</v>
      </c>
      <c r="CI10" s="14">
        <v>5512</v>
      </c>
      <c r="CJ10" s="14">
        <v>1972</v>
      </c>
      <c r="CK10" s="13">
        <f t="shared" si="11"/>
        <v>7484</v>
      </c>
      <c r="CL10" s="14">
        <v>2772</v>
      </c>
      <c r="CM10" s="14">
        <v>340</v>
      </c>
      <c r="CN10" s="14">
        <v>2927</v>
      </c>
      <c r="CO10" s="14">
        <v>1906</v>
      </c>
      <c r="CP10" s="14">
        <v>6769</v>
      </c>
      <c r="CQ10" s="13">
        <f t="shared" si="2"/>
        <v>8675</v>
      </c>
      <c r="CR10" s="14">
        <v>2012</v>
      </c>
      <c r="CS10" s="14">
        <v>136</v>
      </c>
      <c r="CT10" s="14">
        <v>1211</v>
      </c>
      <c r="CU10" s="14">
        <v>200</v>
      </c>
      <c r="CV10" s="14">
        <v>4831</v>
      </c>
      <c r="CW10" s="14">
        <v>0</v>
      </c>
      <c r="CX10" s="14">
        <v>0</v>
      </c>
      <c r="CY10" s="14">
        <v>1516</v>
      </c>
      <c r="CZ10" s="14">
        <v>69.25</v>
      </c>
      <c r="DA10" s="14">
        <v>200.25</v>
      </c>
      <c r="DB10" s="14" t="s">
        <v>178</v>
      </c>
      <c r="DC10" s="17">
        <f>993+6</f>
        <v>999</v>
      </c>
    </row>
    <row r="11" spans="1:107" ht="15">
      <c r="A11" s="6" t="s">
        <v>179</v>
      </c>
      <c r="B11" s="7">
        <v>1</v>
      </c>
      <c r="C11" s="8">
        <f t="shared" si="3"/>
        <v>27.71</v>
      </c>
      <c r="D11" s="9">
        <v>27.71</v>
      </c>
      <c r="E11" s="9">
        <v>0</v>
      </c>
      <c r="F11" s="9">
        <v>36.76</v>
      </c>
      <c r="G11" s="9">
        <v>27.59</v>
      </c>
      <c r="H11" s="9">
        <v>0</v>
      </c>
      <c r="I11" s="9">
        <v>25.71</v>
      </c>
      <c r="J11" s="8">
        <f t="shared" si="4"/>
        <v>90.18</v>
      </c>
      <c r="K11" s="10">
        <v>2087360</v>
      </c>
      <c r="L11" s="10">
        <v>2087360</v>
      </c>
      <c r="M11" s="11">
        <v>0</v>
      </c>
      <c r="N11" s="15">
        <v>1617226</v>
      </c>
      <c r="O11" s="11">
        <f t="shared" si="6"/>
        <v>3704586</v>
      </c>
      <c r="P11" s="10">
        <v>483644</v>
      </c>
      <c r="Q11" s="10">
        <v>835017</v>
      </c>
      <c r="R11" s="10">
        <v>808504</v>
      </c>
      <c r="S11" s="10">
        <v>26513</v>
      </c>
      <c r="T11" s="11">
        <f t="shared" si="7"/>
        <v>620208</v>
      </c>
      <c r="U11" s="10">
        <v>573790</v>
      </c>
      <c r="V11" s="10">
        <v>46418</v>
      </c>
      <c r="W11" s="10">
        <v>24090</v>
      </c>
      <c r="X11" s="10">
        <v>18310</v>
      </c>
      <c r="Y11" s="10">
        <v>1368302</v>
      </c>
      <c r="Z11" s="10">
        <v>609803</v>
      </c>
      <c r="AA11" s="10">
        <v>163060</v>
      </c>
      <c r="AB11" s="10">
        <v>166</v>
      </c>
      <c r="AC11" s="11">
        <f t="shared" si="8"/>
        <v>3029153</v>
      </c>
      <c r="AD11" s="10">
        <v>16251</v>
      </c>
      <c r="AE11" s="10">
        <v>102460</v>
      </c>
      <c r="AF11" s="10">
        <v>412201</v>
      </c>
      <c r="AG11" s="10">
        <v>71760</v>
      </c>
      <c r="AH11" s="10">
        <v>287829</v>
      </c>
      <c r="AI11" s="11">
        <f>SUM(O11,P11,Q11,T11,W11,X11,Y11,AA11,AB11,AD11,AE11,AF11,AG11,AH11)</f>
        <v>8107884</v>
      </c>
      <c r="AJ11" s="10">
        <v>0</v>
      </c>
      <c r="AK11" s="11">
        <f t="shared" si="9"/>
        <v>8107884</v>
      </c>
      <c r="AL11" s="13">
        <f t="shared" si="10"/>
        <v>27183</v>
      </c>
      <c r="AM11" s="14">
        <v>25396</v>
      </c>
      <c r="AN11" s="14">
        <v>23190</v>
      </c>
      <c r="AO11" s="14">
        <v>3911</v>
      </c>
      <c r="AP11" s="14">
        <v>16421</v>
      </c>
      <c r="AQ11" s="14">
        <v>6769</v>
      </c>
      <c r="AR11" s="14">
        <v>494</v>
      </c>
      <c r="AS11" s="14">
        <v>466</v>
      </c>
      <c r="AT11" s="14">
        <v>3033</v>
      </c>
      <c r="AU11" s="14">
        <v>3237</v>
      </c>
      <c r="AV11" s="14">
        <v>0</v>
      </c>
      <c r="AW11" s="14">
        <v>45</v>
      </c>
      <c r="AX11" s="14">
        <v>45</v>
      </c>
      <c r="AY11" s="14">
        <v>21</v>
      </c>
      <c r="AZ11" s="14">
        <v>1</v>
      </c>
      <c r="BA11" s="14">
        <v>549</v>
      </c>
      <c r="BB11" s="14">
        <v>289</v>
      </c>
      <c r="BC11" s="14">
        <v>1</v>
      </c>
      <c r="BD11" s="14">
        <v>23</v>
      </c>
      <c r="BE11" s="14">
        <v>4</v>
      </c>
      <c r="BF11" s="14">
        <v>82</v>
      </c>
      <c r="BG11" s="14">
        <v>492</v>
      </c>
      <c r="BH11" s="14">
        <v>15</v>
      </c>
      <c r="BI11" s="14">
        <v>391</v>
      </c>
      <c r="BJ11" s="13">
        <f t="shared" si="0"/>
        <v>1282517</v>
      </c>
      <c r="BK11" s="14">
        <v>894213</v>
      </c>
      <c r="BL11" s="14">
        <v>1171535</v>
      </c>
      <c r="BM11" s="14">
        <v>28261</v>
      </c>
      <c r="BN11" s="14">
        <v>76181</v>
      </c>
      <c r="BO11" s="14">
        <v>20466</v>
      </c>
      <c r="BP11" s="14">
        <v>14335</v>
      </c>
      <c r="BQ11" s="14">
        <v>0</v>
      </c>
      <c r="BR11" s="14">
        <v>2067</v>
      </c>
      <c r="BS11" s="14">
        <v>2052</v>
      </c>
      <c r="BT11" s="14">
        <v>1170</v>
      </c>
      <c r="BU11" s="14">
        <v>150</v>
      </c>
      <c r="BV11" s="14">
        <v>9331</v>
      </c>
      <c r="BW11" s="14">
        <v>1149155</v>
      </c>
      <c r="BX11" s="14">
        <v>981</v>
      </c>
      <c r="BY11" s="14">
        <v>10067</v>
      </c>
      <c r="BZ11" s="14">
        <v>20028</v>
      </c>
      <c r="CA11" s="14">
        <v>21890</v>
      </c>
      <c r="CB11" s="14">
        <v>7908</v>
      </c>
      <c r="CC11" s="14">
        <v>3384</v>
      </c>
      <c r="CD11" s="14">
        <v>6472</v>
      </c>
      <c r="CE11" s="14">
        <v>209493</v>
      </c>
      <c r="CF11" s="14">
        <v>195632</v>
      </c>
      <c r="CG11" s="14">
        <v>1442</v>
      </c>
      <c r="CH11" s="14">
        <v>9773</v>
      </c>
      <c r="CI11" s="14">
        <v>6317</v>
      </c>
      <c r="CJ11" s="14">
        <v>8712</v>
      </c>
      <c r="CK11" s="13">
        <f t="shared" si="11"/>
        <v>15029</v>
      </c>
      <c r="CL11" s="14">
        <v>5913</v>
      </c>
      <c r="CM11" s="14">
        <v>659</v>
      </c>
      <c r="CN11" s="14">
        <v>9789</v>
      </c>
      <c r="CO11" s="14">
        <v>20674</v>
      </c>
      <c r="CP11" s="14">
        <v>11022</v>
      </c>
      <c r="CQ11" s="13">
        <f t="shared" si="2"/>
        <v>31696</v>
      </c>
      <c r="CR11" s="14">
        <v>12007</v>
      </c>
      <c r="CS11" s="14">
        <v>1086</v>
      </c>
      <c r="CT11" s="14">
        <v>9042</v>
      </c>
      <c r="CU11" s="14">
        <v>684</v>
      </c>
      <c r="CV11" s="14">
        <v>18645</v>
      </c>
      <c r="CW11" s="14">
        <v>15</v>
      </c>
      <c r="CX11" s="14">
        <v>6</v>
      </c>
      <c r="CY11" s="14">
        <v>339</v>
      </c>
      <c r="CZ11" s="14">
        <v>83.5</v>
      </c>
      <c r="DA11" s="14">
        <v>176</v>
      </c>
      <c r="DB11" s="14">
        <v>38978</v>
      </c>
      <c r="DC11" s="14">
        <v>1150</v>
      </c>
    </row>
    <row r="12" spans="1:107" ht="15">
      <c r="A12" s="6" t="s">
        <v>180</v>
      </c>
      <c r="B12" s="7">
        <v>0</v>
      </c>
      <c r="C12" s="8">
        <f t="shared" si="3"/>
        <v>13.5</v>
      </c>
      <c r="D12" s="9">
        <v>10.5</v>
      </c>
      <c r="E12" s="9">
        <v>3</v>
      </c>
      <c r="F12" s="9">
        <v>16.75</v>
      </c>
      <c r="G12" s="9">
        <v>12.75</v>
      </c>
      <c r="H12" s="9">
        <v>0</v>
      </c>
      <c r="I12" s="9">
        <v>8.95</v>
      </c>
      <c r="J12" s="8">
        <f t="shared" si="4"/>
        <v>39.2</v>
      </c>
      <c r="K12" s="10">
        <v>1059711</v>
      </c>
      <c r="L12" s="10">
        <v>956142</v>
      </c>
      <c r="M12" s="11">
        <f t="shared" si="5"/>
        <v>103569</v>
      </c>
      <c r="N12" s="15">
        <v>893423</v>
      </c>
      <c r="O12" s="11">
        <f t="shared" si="6"/>
        <v>1953134</v>
      </c>
      <c r="P12" s="10">
        <v>92253</v>
      </c>
      <c r="Q12" s="10">
        <v>120248</v>
      </c>
      <c r="R12" s="10">
        <v>120248</v>
      </c>
      <c r="S12" s="10">
        <v>0</v>
      </c>
      <c r="T12" s="11">
        <f t="shared" si="7"/>
        <v>108211</v>
      </c>
      <c r="U12" s="10">
        <v>85436</v>
      </c>
      <c r="V12" s="10">
        <v>22775</v>
      </c>
      <c r="W12" s="10">
        <v>15239</v>
      </c>
      <c r="X12" s="10">
        <v>7878</v>
      </c>
      <c r="Y12" s="10">
        <v>418245</v>
      </c>
      <c r="Z12" s="10">
        <v>418245</v>
      </c>
      <c r="AA12" s="10">
        <v>7748</v>
      </c>
      <c r="AB12" s="10">
        <v>0</v>
      </c>
      <c r="AC12" s="11">
        <f t="shared" si="8"/>
        <v>677569</v>
      </c>
      <c r="AD12" s="10">
        <v>2900</v>
      </c>
      <c r="AE12" s="10">
        <v>53024</v>
      </c>
      <c r="AF12" s="10">
        <v>140401</v>
      </c>
      <c r="AG12" s="10">
        <v>31646</v>
      </c>
      <c r="AH12" s="10">
        <v>117651</v>
      </c>
      <c r="AI12" s="11">
        <f t="shared" si="1"/>
        <v>3068578</v>
      </c>
      <c r="AJ12" s="10">
        <v>745306</v>
      </c>
      <c r="AK12" s="11">
        <f t="shared" si="9"/>
        <v>3813884</v>
      </c>
      <c r="AL12" s="13">
        <f t="shared" si="10"/>
        <v>3006</v>
      </c>
      <c r="AM12" s="14" t="s">
        <v>171</v>
      </c>
      <c r="AN12" s="14">
        <v>2683</v>
      </c>
      <c r="AO12" s="14">
        <v>7546</v>
      </c>
      <c r="AP12" s="14">
        <v>936</v>
      </c>
      <c r="AQ12" s="14">
        <v>7729</v>
      </c>
      <c r="AR12" s="14">
        <v>254</v>
      </c>
      <c r="AS12" s="14">
        <v>3</v>
      </c>
      <c r="AT12" s="14">
        <v>66</v>
      </c>
      <c r="AU12" s="14">
        <v>4120</v>
      </c>
      <c r="AV12" s="14">
        <v>1256</v>
      </c>
      <c r="AW12" s="14">
        <v>0</v>
      </c>
      <c r="AX12" s="14">
        <v>0</v>
      </c>
      <c r="AY12" s="14">
        <v>0</v>
      </c>
      <c r="AZ12" s="14">
        <v>0</v>
      </c>
      <c r="BA12" s="14">
        <v>3660</v>
      </c>
      <c r="BB12" s="14">
        <v>1489</v>
      </c>
      <c r="BC12" s="14">
        <v>12</v>
      </c>
      <c r="BD12" s="14">
        <v>701</v>
      </c>
      <c r="BE12" s="14">
        <v>0</v>
      </c>
      <c r="BF12" s="14">
        <v>761</v>
      </c>
      <c r="BG12" s="14">
        <v>485</v>
      </c>
      <c r="BH12" s="14">
        <v>153</v>
      </c>
      <c r="BI12" s="14">
        <v>3237</v>
      </c>
      <c r="BJ12" s="13">
        <f t="shared" si="0"/>
        <v>575566</v>
      </c>
      <c r="BK12" s="14" t="s">
        <v>171</v>
      </c>
      <c r="BL12" s="14">
        <v>517694</v>
      </c>
      <c r="BM12" s="14">
        <v>39763</v>
      </c>
      <c r="BN12" s="14">
        <v>43998</v>
      </c>
      <c r="BO12" s="14">
        <v>11260</v>
      </c>
      <c r="BP12" s="14">
        <v>2614</v>
      </c>
      <c r="BQ12" s="14">
        <v>390114</v>
      </c>
      <c r="BR12" s="14">
        <v>1093</v>
      </c>
      <c r="BS12" s="14">
        <v>792</v>
      </c>
      <c r="BT12" s="14">
        <v>668</v>
      </c>
      <c r="BU12" s="14">
        <v>196</v>
      </c>
      <c r="BV12" s="14">
        <v>9415</v>
      </c>
      <c r="BW12" s="14">
        <v>603245</v>
      </c>
      <c r="BX12" s="14">
        <v>9820</v>
      </c>
      <c r="BY12" s="14">
        <v>30802</v>
      </c>
      <c r="BZ12" s="14">
        <v>8262</v>
      </c>
      <c r="CA12" s="14">
        <v>16458</v>
      </c>
      <c r="CB12" s="14">
        <v>7298</v>
      </c>
      <c r="CC12" s="14">
        <v>1691</v>
      </c>
      <c r="CD12" s="14">
        <v>339283</v>
      </c>
      <c r="CE12" s="14">
        <v>88049</v>
      </c>
      <c r="CF12" s="14">
        <v>83564</v>
      </c>
      <c r="CG12" s="14">
        <v>108</v>
      </c>
      <c r="CH12" s="14">
        <v>198325</v>
      </c>
      <c r="CI12" s="14">
        <v>2642</v>
      </c>
      <c r="CJ12" s="14">
        <v>3485</v>
      </c>
      <c r="CK12" s="13">
        <f t="shared" si="11"/>
        <v>6127</v>
      </c>
      <c r="CL12" s="14">
        <v>3072</v>
      </c>
      <c r="CM12" s="14">
        <v>217</v>
      </c>
      <c r="CN12" s="14">
        <v>0</v>
      </c>
      <c r="CO12" s="14">
        <v>3059</v>
      </c>
      <c r="CP12" s="14">
        <v>4187</v>
      </c>
      <c r="CQ12" s="13">
        <f t="shared" si="2"/>
        <v>7246</v>
      </c>
      <c r="CR12" s="14">
        <v>3622</v>
      </c>
      <c r="CS12" s="14">
        <v>288</v>
      </c>
      <c r="CT12" s="14">
        <v>0</v>
      </c>
      <c r="CU12" s="14">
        <v>84</v>
      </c>
      <c r="CV12" s="14">
        <v>2411</v>
      </c>
      <c r="CW12" s="14">
        <v>0</v>
      </c>
      <c r="CX12" s="14">
        <v>0</v>
      </c>
      <c r="CY12" s="14">
        <v>0</v>
      </c>
      <c r="CZ12" s="14">
        <v>94</v>
      </c>
      <c r="DA12" s="14">
        <v>93</v>
      </c>
      <c r="DB12" s="14">
        <v>16376</v>
      </c>
      <c r="DC12" s="14">
        <v>246</v>
      </c>
    </row>
    <row r="13" spans="1:107" ht="15">
      <c r="A13" s="6" t="s">
        <v>181</v>
      </c>
      <c r="B13" s="7">
        <v>1</v>
      </c>
      <c r="C13" s="8">
        <f t="shared" si="3"/>
        <v>38</v>
      </c>
      <c r="D13" s="9">
        <v>24</v>
      </c>
      <c r="E13" s="9">
        <v>14</v>
      </c>
      <c r="F13" s="9">
        <v>27</v>
      </c>
      <c r="G13" s="9">
        <v>22</v>
      </c>
      <c r="H13" s="9">
        <v>5</v>
      </c>
      <c r="I13" s="9">
        <v>17.7</v>
      </c>
      <c r="J13" s="8">
        <f t="shared" si="4"/>
        <v>87.7</v>
      </c>
      <c r="K13" s="10">
        <v>2572654</v>
      </c>
      <c r="L13" s="10">
        <v>1689068</v>
      </c>
      <c r="M13" s="11">
        <f t="shared" si="5"/>
        <v>883586</v>
      </c>
      <c r="N13" s="15">
        <v>1385783</v>
      </c>
      <c r="O13" s="11">
        <f t="shared" si="6"/>
        <v>3958437</v>
      </c>
      <c r="P13" s="10">
        <v>368510</v>
      </c>
      <c r="Q13" s="10">
        <v>313886</v>
      </c>
      <c r="R13" s="10">
        <v>278035</v>
      </c>
      <c r="S13" s="10">
        <v>35851</v>
      </c>
      <c r="T13" s="11">
        <f t="shared" si="7"/>
        <v>419694</v>
      </c>
      <c r="U13" s="10">
        <v>328099</v>
      </c>
      <c r="V13" s="10">
        <v>91595</v>
      </c>
      <c r="W13" s="10">
        <v>17575</v>
      </c>
      <c r="X13" s="10">
        <v>42423</v>
      </c>
      <c r="Y13" s="10">
        <v>1395130</v>
      </c>
      <c r="Z13" s="10">
        <v>287619</v>
      </c>
      <c r="AA13" s="10">
        <v>38760</v>
      </c>
      <c r="AB13" s="10">
        <v>17131</v>
      </c>
      <c r="AC13" s="11">
        <f t="shared" si="8"/>
        <v>2244599</v>
      </c>
      <c r="AD13" s="10">
        <v>10654</v>
      </c>
      <c r="AE13" s="10">
        <v>181525</v>
      </c>
      <c r="AF13" s="10">
        <v>1190290</v>
      </c>
      <c r="AG13" s="10">
        <v>129889</v>
      </c>
      <c r="AH13" s="10">
        <v>866957</v>
      </c>
      <c r="AI13" s="11">
        <f t="shared" si="1"/>
        <v>8950861</v>
      </c>
      <c r="AJ13" s="10">
        <v>0</v>
      </c>
      <c r="AK13" s="11">
        <f t="shared" si="9"/>
        <v>8950861</v>
      </c>
      <c r="AL13" s="13">
        <f t="shared" si="10"/>
        <v>20438</v>
      </c>
      <c r="AM13" s="14">
        <v>5874</v>
      </c>
      <c r="AN13" s="14">
        <v>6768</v>
      </c>
      <c r="AO13" s="14">
        <v>2708</v>
      </c>
      <c r="AP13" s="14">
        <v>6321</v>
      </c>
      <c r="AQ13" s="14">
        <v>447</v>
      </c>
      <c r="AR13" s="14">
        <v>3079</v>
      </c>
      <c r="AS13" s="14">
        <v>474</v>
      </c>
      <c r="AT13" s="14">
        <v>10117</v>
      </c>
      <c r="AU13" s="14">
        <v>47270</v>
      </c>
      <c r="AV13" s="14">
        <v>0</v>
      </c>
      <c r="AW13" s="14">
        <v>53</v>
      </c>
      <c r="AX13" s="14">
        <v>37</v>
      </c>
      <c r="AY13" s="14">
        <v>53</v>
      </c>
      <c r="AZ13" s="14">
        <v>11</v>
      </c>
      <c r="BA13" s="14">
        <v>9051</v>
      </c>
      <c r="BB13" s="14">
        <v>118</v>
      </c>
      <c r="BC13" s="14">
        <v>84</v>
      </c>
      <c r="BD13" s="14">
        <v>869</v>
      </c>
      <c r="BE13" s="14">
        <v>0</v>
      </c>
      <c r="BF13" s="14">
        <v>1408</v>
      </c>
      <c r="BG13" s="14">
        <v>477</v>
      </c>
      <c r="BH13" s="14">
        <v>0</v>
      </c>
      <c r="BI13" s="14">
        <v>0</v>
      </c>
      <c r="BJ13" s="13">
        <f t="shared" si="0"/>
        <v>1079104</v>
      </c>
      <c r="BK13" s="14">
        <v>970101</v>
      </c>
      <c r="BL13" s="14">
        <v>785404</v>
      </c>
      <c r="BM13" s="14">
        <v>93482</v>
      </c>
      <c r="BN13" s="14">
        <v>249011</v>
      </c>
      <c r="BO13" s="14">
        <v>34572</v>
      </c>
      <c r="BP13" s="14">
        <v>10117</v>
      </c>
      <c r="BQ13" s="14">
        <v>0</v>
      </c>
      <c r="BR13" s="14">
        <v>2177</v>
      </c>
      <c r="BS13" s="14">
        <v>821</v>
      </c>
      <c r="BT13" s="14">
        <v>2118</v>
      </c>
      <c r="BU13" s="14">
        <v>1342</v>
      </c>
      <c r="BV13" s="14">
        <v>29489</v>
      </c>
      <c r="BW13" s="14">
        <v>1503301</v>
      </c>
      <c r="BX13" s="14">
        <v>128610</v>
      </c>
      <c r="BY13" s="14">
        <v>51191</v>
      </c>
      <c r="BZ13" s="14">
        <v>13884</v>
      </c>
      <c r="CA13" s="14">
        <v>19689</v>
      </c>
      <c r="CB13" s="14">
        <v>18032</v>
      </c>
      <c r="CC13" s="14">
        <v>0</v>
      </c>
      <c r="CD13" s="14">
        <v>0</v>
      </c>
      <c r="CE13" s="14">
        <v>203412</v>
      </c>
      <c r="CF13" s="14">
        <v>60788</v>
      </c>
      <c r="CG13" s="14">
        <v>2466</v>
      </c>
      <c r="CH13" s="14">
        <v>59698</v>
      </c>
      <c r="CI13" s="14">
        <v>1798</v>
      </c>
      <c r="CJ13" s="14">
        <v>2778</v>
      </c>
      <c r="CK13" s="13">
        <f t="shared" si="11"/>
        <v>4576</v>
      </c>
      <c r="CL13" s="14">
        <v>2544</v>
      </c>
      <c r="CM13" s="14">
        <v>193</v>
      </c>
      <c r="CN13" s="14">
        <v>11844</v>
      </c>
      <c r="CO13" s="14">
        <v>4107</v>
      </c>
      <c r="CP13" s="14">
        <v>12308</v>
      </c>
      <c r="CQ13" s="13">
        <f t="shared" si="2"/>
        <v>16415</v>
      </c>
      <c r="CR13" s="14">
        <v>5115</v>
      </c>
      <c r="CS13" s="14">
        <v>466</v>
      </c>
      <c r="CT13" s="14">
        <v>26199</v>
      </c>
      <c r="CU13" s="14">
        <v>565</v>
      </c>
      <c r="CV13" s="14">
        <v>13002</v>
      </c>
      <c r="CW13" s="14">
        <v>562</v>
      </c>
      <c r="CX13" s="14">
        <v>10654</v>
      </c>
      <c r="CY13" s="14">
        <v>328</v>
      </c>
      <c r="CZ13" s="14">
        <v>93</v>
      </c>
      <c r="DA13" s="14">
        <v>160</v>
      </c>
      <c r="DB13" s="14">
        <v>36980</v>
      </c>
      <c r="DC13" s="14">
        <v>649</v>
      </c>
    </row>
    <row r="14" spans="1:107" ht="15">
      <c r="A14" s="6" t="s">
        <v>182</v>
      </c>
      <c r="B14" s="7">
        <v>0</v>
      </c>
      <c r="C14" s="8">
        <f t="shared" si="3"/>
        <v>18</v>
      </c>
      <c r="D14" s="9">
        <v>15</v>
      </c>
      <c r="E14" s="9">
        <v>3</v>
      </c>
      <c r="F14" s="9">
        <v>20.5</v>
      </c>
      <c r="G14" s="9">
        <v>15</v>
      </c>
      <c r="H14" s="9">
        <v>1</v>
      </c>
      <c r="I14" s="9">
        <v>18.1</v>
      </c>
      <c r="J14" s="8">
        <f t="shared" si="4"/>
        <v>57.6</v>
      </c>
      <c r="K14" s="10">
        <v>1601480</v>
      </c>
      <c r="L14" s="10">
        <v>1234737</v>
      </c>
      <c r="M14" s="11">
        <f t="shared" si="5"/>
        <v>366743</v>
      </c>
      <c r="N14" s="15">
        <v>909468</v>
      </c>
      <c r="O14" s="11">
        <f t="shared" si="6"/>
        <v>2510948</v>
      </c>
      <c r="P14" s="10">
        <v>295171</v>
      </c>
      <c r="Q14" s="10">
        <v>222976</v>
      </c>
      <c r="R14" s="10">
        <v>222376</v>
      </c>
      <c r="S14" s="10">
        <v>600</v>
      </c>
      <c r="T14" s="11">
        <f t="shared" si="7"/>
        <v>288152</v>
      </c>
      <c r="U14" s="10">
        <v>222713</v>
      </c>
      <c r="V14" s="10">
        <v>65439</v>
      </c>
      <c r="W14" s="10">
        <v>77</v>
      </c>
      <c r="X14" s="10">
        <v>756</v>
      </c>
      <c r="Y14" s="10">
        <v>561262</v>
      </c>
      <c r="Z14" s="10">
        <v>561262</v>
      </c>
      <c r="AA14" s="10">
        <v>1471</v>
      </c>
      <c r="AB14" s="10">
        <v>0</v>
      </c>
      <c r="AC14" s="11">
        <f t="shared" si="8"/>
        <v>1074694</v>
      </c>
      <c r="AD14" s="10">
        <v>23148</v>
      </c>
      <c r="AE14" s="10">
        <v>100396</v>
      </c>
      <c r="AF14" s="10">
        <v>189000</v>
      </c>
      <c r="AG14" s="10">
        <v>237771</v>
      </c>
      <c r="AH14" s="10"/>
      <c r="AI14" s="11">
        <f t="shared" si="1"/>
        <v>4431128</v>
      </c>
      <c r="AJ14" s="10">
        <v>957057</v>
      </c>
      <c r="AK14" s="11">
        <f t="shared" si="9"/>
        <v>5388185</v>
      </c>
      <c r="AL14" s="13">
        <f t="shared" si="10"/>
        <v>6965</v>
      </c>
      <c r="AM14" s="14">
        <v>8116</v>
      </c>
      <c r="AN14" s="14">
        <v>5639</v>
      </c>
      <c r="AO14" s="14">
        <v>4296</v>
      </c>
      <c r="AP14" s="14">
        <v>4405</v>
      </c>
      <c r="AQ14" s="14">
        <v>1234</v>
      </c>
      <c r="AR14" s="14">
        <v>1228</v>
      </c>
      <c r="AS14" s="14">
        <v>98</v>
      </c>
      <c r="AT14" s="14">
        <v>0</v>
      </c>
      <c r="AU14" s="14">
        <v>3188</v>
      </c>
      <c r="AV14" s="14">
        <v>730</v>
      </c>
      <c r="AW14" s="14">
        <v>2</v>
      </c>
      <c r="AX14" s="14">
        <v>2</v>
      </c>
      <c r="AY14" s="14">
        <v>2</v>
      </c>
      <c r="AZ14" s="14">
        <v>0</v>
      </c>
      <c r="BA14" s="14">
        <v>2850</v>
      </c>
      <c r="BB14" s="14">
        <v>4</v>
      </c>
      <c r="BC14" s="14">
        <v>0</v>
      </c>
      <c r="BD14" s="14">
        <v>4</v>
      </c>
      <c r="BE14" s="14">
        <v>0</v>
      </c>
      <c r="BF14" s="14">
        <v>132</v>
      </c>
      <c r="BG14" s="14">
        <v>93</v>
      </c>
      <c r="BH14" s="14">
        <v>96</v>
      </c>
      <c r="BI14" s="14">
        <v>0</v>
      </c>
      <c r="BJ14" s="13">
        <f t="shared" si="0"/>
        <v>1211091</v>
      </c>
      <c r="BK14" s="14">
        <v>737933</v>
      </c>
      <c r="BL14" s="14">
        <v>982670</v>
      </c>
      <c r="BM14" s="14">
        <v>38951</v>
      </c>
      <c r="BN14" s="14">
        <v>196784</v>
      </c>
      <c r="BO14" s="14">
        <v>31618</v>
      </c>
      <c r="BP14" s="14">
        <v>19</v>
      </c>
      <c r="BQ14" s="14">
        <v>928903</v>
      </c>
      <c r="BR14" s="14">
        <v>718</v>
      </c>
      <c r="BS14" s="14">
        <v>703</v>
      </c>
      <c r="BT14" s="14">
        <v>715</v>
      </c>
      <c r="BU14" s="14">
        <v>2</v>
      </c>
      <c r="BV14" s="14">
        <v>26104</v>
      </c>
      <c r="BW14" s="14">
        <v>1109804</v>
      </c>
      <c r="BX14" s="14">
        <v>0</v>
      </c>
      <c r="BY14" s="14">
        <v>291</v>
      </c>
      <c r="BZ14" s="14">
        <v>21811</v>
      </c>
      <c r="CA14" s="14">
        <v>3569</v>
      </c>
      <c r="CB14" s="14">
        <v>8243</v>
      </c>
      <c r="CC14" s="14">
        <v>2115</v>
      </c>
      <c r="CD14" s="14">
        <v>0</v>
      </c>
      <c r="CE14" s="14">
        <v>101927</v>
      </c>
      <c r="CF14" s="14">
        <v>196044</v>
      </c>
      <c r="CG14" s="14">
        <v>524</v>
      </c>
      <c r="CH14" s="14">
        <v>100496</v>
      </c>
      <c r="CI14" s="14">
        <v>3410</v>
      </c>
      <c r="CJ14" s="14">
        <v>4735</v>
      </c>
      <c r="CK14" s="13">
        <f t="shared" si="11"/>
        <v>8145</v>
      </c>
      <c r="CL14" s="14">
        <v>4704</v>
      </c>
      <c r="CM14" s="14">
        <v>578</v>
      </c>
      <c r="CN14" s="14">
        <v>0</v>
      </c>
      <c r="CO14" s="14">
        <v>4638</v>
      </c>
      <c r="CP14" s="14">
        <v>3634</v>
      </c>
      <c r="CQ14" s="13">
        <f t="shared" si="2"/>
        <v>8272</v>
      </c>
      <c r="CR14" s="14">
        <v>4544</v>
      </c>
      <c r="CS14" s="14">
        <v>795</v>
      </c>
      <c r="CT14" s="14">
        <v>0</v>
      </c>
      <c r="CU14" s="14">
        <v>684</v>
      </c>
      <c r="CV14" s="14">
        <v>17794</v>
      </c>
      <c r="CW14" s="14">
        <v>50</v>
      </c>
      <c r="CX14" s="14">
        <v>52</v>
      </c>
      <c r="CY14" s="14">
        <v>782</v>
      </c>
      <c r="CZ14" s="14">
        <v>85</v>
      </c>
      <c r="DA14" s="14">
        <v>113</v>
      </c>
      <c r="DB14" s="14">
        <v>26266</v>
      </c>
      <c r="DC14" s="14">
        <v>958</v>
      </c>
    </row>
    <row r="15" spans="1:107" ht="15">
      <c r="A15" s="6" t="s">
        <v>183</v>
      </c>
      <c r="B15" s="7">
        <v>2</v>
      </c>
      <c r="C15" s="8">
        <f t="shared" si="3"/>
        <v>4</v>
      </c>
      <c r="D15" s="9">
        <v>4</v>
      </c>
      <c r="E15" s="9">
        <v>0</v>
      </c>
      <c r="F15" s="9">
        <v>1</v>
      </c>
      <c r="G15" s="9">
        <v>1</v>
      </c>
      <c r="H15" s="9">
        <v>0</v>
      </c>
      <c r="I15" s="9">
        <v>2</v>
      </c>
      <c r="J15" s="8">
        <f t="shared" si="4"/>
        <v>7</v>
      </c>
      <c r="K15" s="10">
        <v>246347</v>
      </c>
      <c r="L15" s="10">
        <v>246347</v>
      </c>
      <c r="M15" s="11">
        <v>0</v>
      </c>
      <c r="N15" s="15">
        <v>50051</v>
      </c>
      <c r="O15" s="11">
        <f t="shared" si="6"/>
        <v>296398</v>
      </c>
      <c r="P15" s="10">
        <v>21747</v>
      </c>
      <c r="Q15" s="10">
        <v>62581</v>
      </c>
      <c r="R15" s="10">
        <v>62581</v>
      </c>
      <c r="S15" s="10">
        <v>0</v>
      </c>
      <c r="T15" s="11">
        <f t="shared" si="7"/>
        <v>41466</v>
      </c>
      <c r="U15" s="10">
        <v>41466</v>
      </c>
      <c r="V15" s="10">
        <v>0</v>
      </c>
      <c r="W15" s="10">
        <v>0</v>
      </c>
      <c r="X15" s="10">
        <v>1399</v>
      </c>
      <c r="Y15" s="10">
        <v>18676</v>
      </c>
      <c r="Z15" s="10">
        <v>18676</v>
      </c>
      <c r="AA15" s="10">
        <v>0</v>
      </c>
      <c r="AB15" s="10">
        <v>0</v>
      </c>
      <c r="AC15" s="11">
        <f t="shared" si="8"/>
        <v>124122</v>
      </c>
      <c r="AD15" s="10">
        <v>0</v>
      </c>
      <c r="AE15" s="10">
        <v>26918</v>
      </c>
      <c r="AF15" s="10">
        <v>4714</v>
      </c>
      <c r="AG15" s="10">
        <v>0</v>
      </c>
      <c r="AH15" s="10">
        <v>31525</v>
      </c>
      <c r="AI15" s="11">
        <f t="shared" si="1"/>
        <v>505424</v>
      </c>
      <c r="AJ15" s="10">
        <v>122419</v>
      </c>
      <c r="AK15" s="11">
        <f t="shared" si="9"/>
        <v>627843</v>
      </c>
      <c r="AL15" s="13">
        <f t="shared" si="10"/>
        <v>1297</v>
      </c>
      <c r="AM15" s="14">
        <v>1297</v>
      </c>
      <c r="AN15" s="14">
        <v>1177</v>
      </c>
      <c r="AO15" s="14">
        <v>1178</v>
      </c>
      <c r="AP15" s="14">
        <v>59</v>
      </c>
      <c r="AQ15" s="14">
        <v>144</v>
      </c>
      <c r="AR15" s="14">
        <v>120</v>
      </c>
      <c r="AS15" s="14">
        <v>0</v>
      </c>
      <c r="AT15" s="14">
        <v>0</v>
      </c>
      <c r="AU15" s="14">
        <v>60</v>
      </c>
      <c r="AV15" s="14" t="s">
        <v>171</v>
      </c>
      <c r="AW15" s="14">
        <v>0</v>
      </c>
      <c r="AX15" s="14">
        <v>0</v>
      </c>
      <c r="AY15" s="14">
        <v>0</v>
      </c>
      <c r="AZ15" s="14">
        <v>0</v>
      </c>
      <c r="BA15" s="14">
        <v>15830</v>
      </c>
      <c r="BB15" s="14">
        <v>0</v>
      </c>
      <c r="BC15" s="14">
        <v>0</v>
      </c>
      <c r="BD15" s="14">
        <v>0</v>
      </c>
      <c r="BE15" s="14">
        <v>0</v>
      </c>
      <c r="BF15" s="14">
        <v>4</v>
      </c>
      <c r="BG15" s="14">
        <v>383</v>
      </c>
      <c r="BH15" s="14">
        <v>4</v>
      </c>
      <c r="BI15" s="14">
        <v>0</v>
      </c>
      <c r="BJ15" s="13">
        <f t="shared" si="0"/>
        <v>39176</v>
      </c>
      <c r="BK15" s="14">
        <v>31995</v>
      </c>
      <c r="BL15" s="14">
        <v>38691</v>
      </c>
      <c r="BM15" s="14">
        <v>6696</v>
      </c>
      <c r="BN15" s="14">
        <v>485</v>
      </c>
      <c r="BO15" s="14">
        <v>0</v>
      </c>
      <c r="BP15" s="14">
        <v>0</v>
      </c>
      <c r="BQ15" s="14" t="s">
        <v>171</v>
      </c>
      <c r="BR15" s="14">
        <v>260</v>
      </c>
      <c r="BS15" s="14">
        <v>260</v>
      </c>
      <c r="BT15" s="14">
        <v>237</v>
      </c>
      <c r="BU15" s="14">
        <v>0</v>
      </c>
      <c r="BV15" s="14">
        <v>38806</v>
      </c>
      <c r="BW15" s="14">
        <v>20682</v>
      </c>
      <c r="BX15" s="14">
        <v>566</v>
      </c>
      <c r="BY15" s="14">
        <v>151</v>
      </c>
      <c r="BZ15" s="14">
        <v>29</v>
      </c>
      <c r="CA15" s="14">
        <v>33</v>
      </c>
      <c r="CB15" s="14">
        <v>966</v>
      </c>
      <c r="CC15" s="14">
        <v>11</v>
      </c>
      <c r="CD15" s="14">
        <v>0</v>
      </c>
      <c r="CE15" s="14">
        <v>10940</v>
      </c>
      <c r="CF15" s="14">
        <v>1124</v>
      </c>
      <c r="CG15" s="14">
        <v>0</v>
      </c>
      <c r="CH15" s="14">
        <v>5030</v>
      </c>
      <c r="CI15" s="14">
        <v>173</v>
      </c>
      <c r="CJ15" s="14">
        <v>22</v>
      </c>
      <c r="CK15" s="13">
        <f t="shared" si="11"/>
        <v>195</v>
      </c>
      <c r="CL15" s="14">
        <v>71</v>
      </c>
      <c r="CM15" s="14">
        <v>20</v>
      </c>
      <c r="CN15" s="14">
        <v>0</v>
      </c>
      <c r="CO15" s="14">
        <v>468</v>
      </c>
      <c r="CP15" s="14">
        <v>57</v>
      </c>
      <c r="CQ15" s="13">
        <f t="shared" si="2"/>
        <v>525</v>
      </c>
      <c r="CR15" s="14">
        <v>313</v>
      </c>
      <c r="CS15" s="14">
        <v>35</v>
      </c>
      <c r="CT15" s="14">
        <v>0</v>
      </c>
      <c r="CU15" s="14">
        <v>46</v>
      </c>
      <c r="CV15" s="14">
        <v>1107</v>
      </c>
      <c r="CW15" s="14">
        <v>118</v>
      </c>
      <c r="CX15" s="14">
        <v>80</v>
      </c>
      <c r="CY15" s="14">
        <v>0</v>
      </c>
      <c r="CZ15" s="14">
        <v>79</v>
      </c>
      <c r="DA15" s="14">
        <v>65</v>
      </c>
      <c r="DB15" s="14">
        <v>2844</v>
      </c>
      <c r="DC15" s="14">
        <v>29.4</v>
      </c>
    </row>
    <row r="16" spans="1:107" ht="15">
      <c r="A16" s="6" t="s">
        <v>184</v>
      </c>
      <c r="B16" s="7">
        <v>0</v>
      </c>
      <c r="C16" s="8">
        <f t="shared" si="3"/>
        <v>8.29</v>
      </c>
      <c r="D16" s="9">
        <v>8.29</v>
      </c>
      <c r="E16" s="9">
        <v>0</v>
      </c>
      <c r="F16" s="9">
        <v>6.61</v>
      </c>
      <c r="G16" s="9">
        <v>5.53</v>
      </c>
      <c r="H16" s="9">
        <v>0</v>
      </c>
      <c r="I16" s="9">
        <v>1.34</v>
      </c>
      <c r="J16" s="8">
        <f t="shared" si="4"/>
        <v>16.24</v>
      </c>
      <c r="K16" s="10">
        <v>697158</v>
      </c>
      <c r="L16" s="10">
        <v>697158</v>
      </c>
      <c r="M16" s="11">
        <f t="shared" si="5"/>
        <v>0</v>
      </c>
      <c r="N16" s="15">
        <v>297961</v>
      </c>
      <c r="O16" s="11">
        <f t="shared" si="6"/>
        <v>995119</v>
      </c>
      <c r="P16" s="10">
        <v>22248</v>
      </c>
      <c r="Q16" s="10">
        <v>101892</v>
      </c>
      <c r="R16" s="10">
        <v>76875</v>
      </c>
      <c r="S16" s="10">
        <v>14317</v>
      </c>
      <c r="T16" s="11">
        <f t="shared" si="7"/>
        <v>60065</v>
      </c>
      <c r="U16" s="10">
        <v>51144</v>
      </c>
      <c r="V16" s="10">
        <v>8921</v>
      </c>
      <c r="W16" s="10">
        <v>0</v>
      </c>
      <c r="X16" s="10">
        <v>4391</v>
      </c>
      <c r="Y16" s="10">
        <v>83466</v>
      </c>
      <c r="Z16" s="10">
        <v>83466</v>
      </c>
      <c r="AA16" s="10">
        <v>19849</v>
      </c>
      <c r="AB16" s="10">
        <v>0</v>
      </c>
      <c r="AC16" s="11">
        <f t="shared" si="8"/>
        <v>269663</v>
      </c>
      <c r="AD16" s="10">
        <v>48198</v>
      </c>
      <c r="AE16" s="10">
        <v>345</v>
      </c>
      <c r="AF16" s="10">
        <v>17962</v>
      </c>
      <c r="AG16" s="10">
        <v>13266</v>
      </c>
      <c r="AH16" s="10">
        <v>30659</v>
      </c>
      <c r="AI16" s="11">
        <f t="shared" si="1"/>
        <v>1397460</v>
      </c>
      <c r="AJ16" s="10">
        <v>0</v>
      </c>
      <c r="AK16" s="11">
        <f t="shared" si="9"/>
        <v>1397460</v>
      </c>
      <c r="AL16" s="13">
        <f t="shared" si="10"/>
        <v>4036</v>
      </c>
      <c r="AM16" s="14">
        <v>3053</v>
      </c>
      <c r="AN16" s="14">
        <v>1883</v>
      </c>
      <c r="AO16" s="14">
        <v>1528</v>
      </c>
      <c r="AP16" s="14">
        <v>1628</v>
      </c>
      <c r="AQ16" s="14">
        <v>255</v>
      </c>
      <c r="AR16" s="14">
        <v>2119</v>
      </c>
      <c r="AS16" s="14">
        <v>34</v>
      </c>
      <c r="AT16" s="14">
        <v>0</v>
      </c>
      <c r="AU16" s="14">
        <v>40</v>
      </c>
      <c r="AV16" s="14">
        <v>7723</v>
      </c>
      <c r="AW16" s="14">
        <v>3</v>
      </c>
      <c r="AX16" s="14">
        <v>0</v>
      </c>
      <c r="AY16" s="14">
        <v>0</v>
      </c>
      <c r="AZ16" s="14">
        <v>0</v>
      </c>
      <c r="BA16" s="14">
        <v>1756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49</v>
      </c>
      <c r="BH16" s="14">
        <v>0</v>
      </c>
      <c r="BI16" s="14">
        <v>118</v>
      </c>
      <c r="BJ16" s="13">
        <f t="shared" si="0"/>
        <v>76033</v>
      </c>
      <c r="BK16" s="14" t="s">
        <v>171</v>
      </c>
      <c r="BL16" s="14">
        <v>66334</v>
      </c>
      <c r="BM16" s="14">
        <v>6666</v>
      </c>
      <c r="BN16" s="14">
        <v>9262</v>
      </c>
      <c r="BO16" s="14">
        <v>399</v>
      </c>
      <c r="BP16" s="14">
        <v>38</v>
      </c>
      <c r="BQ16" s="14">
        <v>14904</v>
      </c>
      <c r="BR16" s="14">
        <v>223</v>
      </c>
      <c r="BS16" s="14">
        <v>223</v>
      </c>
      <c r="BT16" s="14">
        <v>154</v>
      </c>
      <c r="BU16" s="14">
        <v>66</v>
      </c>
      <c r="BV16" s="14">
        <v>13072</v>
      </c>
      <c r="BW16" s="14">
        <v>175</v>
      </c>
      <c r="BX16" s="14">
        <v>469</v>
      </c>
      <c r="BY16" s="14">
        <v>1</v>
      </c>
      <c r="BZ16" s="14">
        <v>0</v>
      </c>
      <c r="CA16" s="14">
        <v>213</v>
      </c>
      <c r="CB16" s="14">
        <v>2328</v>
      </c>
      <c r="CC16" s="14">
        <v>127</v>
      </c>
      <c r="CD16" s="14">
        <v>269</v>
      </c>
      <c r="CE16" s="14">
        <v>22765</v>
      </c>
      <c r="CF16" s="14">
        <v>6179</v>
      </c>
      <c r="CG16" s="14">
        <v>0</v>
      </c>
      <c r="CH16" s="14">
        <v>5203</v>
      </c>
      <c r="CI16" s="14">
        <v>1169</v>
      </c>
      <c r="CJ16" s="14">
        <v>307</v>
      </c>
      <c r="CK16" s="13">
        <f t="shared" si="11"/>
        <v>1476</v>
      </c>
      <c r="CL16" s="14">
        <v>1010</v>
      </c>
      <c r="CM16" s="14">
        <v>230</v>
      </c>
      <c r="CN16" s="14" t="s">
        <v>171</v>
      </c>
      <c r="CO16" s="14">
        <v>1798</v>
      </c>
      <c r="CP16" s="14">
        <v>3362</v>
      </c>
      <c r="CQ16" s="13">
        <f t="shared" si="2"/>
        <v>5160</v>
      </c>
      <c r="CR16" s="14">
        <v>2380</v>
      </c>
      <c r="CS16" s="14">
        <v>397</v>
      </c>
      <c r="CT16" s="14" t="s">
        <v>171</v>
      </c>
      <c r="CU16" s="14">
        <v>205</v>
      </c>
      <c r="CV16" s="14">
        <v>3268</v>
      </c>
      <c r="CW16" s="14">
        <v>170</v>
      </c>
      <c r="CX16" s="14">
        <v>875</v>
      </c>
      <c r="CY16" s="14">
        <v>94</v>
      </c>
      <c r="CZ16" s="14">
        <v>68</v>
      </c>
      <c r="DA16" s="14">
        <v>58</v>
      </c>
      <c r="DB16" s="14">
        <v>2585</v>
      </c>
      <c r="DC16" s="14">
        <v>159</v>
      </c>
    </row>
    <row r="17" spans="1:107" ht="15">
      <c r="A17" s="6" t="s">
        <v>185</v>
      </c>
      <c r="B17" s="7">
        <v>0</v>
      </c>
      <c r="C17" s="8">
        <f t="shared" si="3"/>
        <v>31</v>
      </c>
      <c r="D17" s="9">
        <v>29</v>
      </c>
      <c r="E17" s="9">
        <v>2</v>
      </c>
      <c r="F17" s="9">
        <v>57</v>
      </c>
      <c r="G17" s="9">
        <v>31</v>
      </c>
      <c r="H17" s="9">
        <v>0</v>
      </c>
      <c r="I17" s="9">
        <v>48</v>
      </c>
      <c r="J17" s="8">
        <f t="shared" si="4"/>
        <v>136</v>
      </c>
      <c r="K17" s="20">
        <v>2520743</v>
      </c>
      <c r="L17" s="20">
        <v>2320571</v>
      </c>
      <c r="M17" s="11">
        <f t="shared" si="5"/>
        <v>200172</v>
      </c>
      <c r="N17" s="15">
        <v>2428249</v>
      </c>
      <c r="O17" s="11">
        <f t="shared" si="6"/>
        <v>4948992</v>
      </c>
      <c r="P17" s="10">
        <v>813267</v>
      </c>
      <c r="Q17" s="10">
        <v>992538</v>
      </c>
      <c r="R17" s="10">
        <v>969138</v>
      </c>
      <c r="S17" s="10">
        <v>23400</v>
      </c>
      <c r="T17" s="11">
        <f t="shared" si="7"/>
        <v>760748</v>
      </c>
      <c r="U17" s="10">
        <v>399235</v>
      </c>
      <c r="V17" s="10">
        <v>361513</v>
      </c>
      <c r="W17" s="10">
        <v>40949</v>
      </c>
      <c r="X17" s="10">
        <v>74549</v>
      </c>
      <c r="Y17" s="10">
        <v>1195208</v>
      </c>
      <c r="Z17" s="10">
        <v>296598</v>
      </c>
      <c r="AA17" s="10">
        <v>0</v>
      </c>
      <c r="AB17" s="10">
        <v>0</v>
      </c>
      <c r="AC17" s="11">
        <f t="shared" si="8"/>
        <v>3063992</v>
      </c>
      <c r="AD17" s="10">
        <v>55191</v>
      </c>
      <c r="AE17" s="10">
        <v>133134</v>
      </c>
      <c r="AF17" s="10">
        <v>247407</v>
      </c>
      <c r="AG17" s="10">
        <v>120000</v>
      </c>
      <c r="AH17" s="10">
        <v>324371</v>
      </c>
      <c r="AI17" s="11">
        <f t="shared" si="1"/>
        <v>9706354</v>
      </c>
      <c r="AJ17" s="10">
        <v>0</v>
      </c>
      <c r="AK17" s="11">
        <f t="shared" si="9"/>
        <v>9706354</v>
      </c>
      <c r="AL17" s="13">
        <f t="shared" si="10"/>
        <v>16489</v>
      </c>
      <c r="AM17" s="14">
        <v>148939</v>
      </c>
      <c r="AN17" s="14">
        <v>13009</v>
      </c>
      <c r="AO17" s="14">
        <v>137188</v>
      </c>
      <c r="AP17" s="14">
        <v>8459</v>
      </c>
      <c r="AQ17" s="14">
        <v>4550</v>
      </c>
      <c r="AR17" s="14">
        <v>3306</v>
      </c>
      <c r="AS17" s="14">
        <v>550</v>
      </c>
      <c r="AT17" s="14">
        <v>-376</v>
      </c>
      <c r="AU17" s="14">
        <v>0</v>
      </c>
      <c r="AV17" s="14">
        <v>0</v>
      </c>
      <c r="AW17" s="14">
        <v>-141</v>
      </c>
      <c r="AX17" s="14">
        <v>-141</v>
      </c>
      <c r="AY17" s="14">
        <v>-112</v>
      </c>
      <c r="AZ17" s="14">
        <v>-29</v>
      </c>
      <c r="BA17" s="14">
        <v>0</v>
      </c>
      <c r="BB17" s="14">
        <v>2146</v>
      </c>
      <c r="BC17" s="14">
        <v>37</v>
      </c>
      <c r="BD17" s="14">
        <v>0</v>
      </c>
      <c r="BE17" s="14">
        <v>0</v>
      </c>
      <c r="BF17" s="14">
        <v>879</v>
      </c>
      <c r="BG17" s="14">
        <v>1379</v>
      </c>
      <c r="BH17" s="14">
        <v>34</v>
      </c>
      <c r="BI17" s="14">
        <v>0</v>
      </c>
      <c r="BJ17" s="13">
        <f t="shared" si="0"/>
        <v>1385864</v>
      </c>
      <c r="BK17" s="14">
        <v>972876</v>
      </c>
      <c r="BL17" s="14">
        <v>1105954</v>
      </c>
      <c r="BM17" s="14">
        <v>153911</v>
      </c>
      <c r="BN17" s="14">
        <v>252197</v>
      </c>
      <c r="BO17" s="14">
        <v>15142</v>
      </c>
      <c r="BP17" s="14">
        <v>12571</v>
      </c>
      <c r="BQ17" s="14">
        <v>0</v>
      </c>
      <c r="BR17" s="14">
        <v>2691</v>
      </c>
      <c r="BS17" s="14">
        <v>2691</v>
      </c>
      <c r="BT17" s="14">
        <v>1584</v>
      </c>
      <c r="BU17" s="14">
        <v>1107</v>
      </c>
      <c r="BV17" s="14">
        <v>24566</v>
      </c>
      <c r="BW17" s="14">
        <v>3174127</v>
      </c>
      <c r="BX17" s="14">
        <v>4242</v>
      </c>
      <c r="BY17" s="14">
        <v>0</v>
      </c>
      <c r="BZ17" s="14">
        <v>59780</v>
      </c>
      <c r="CA17" s="14">
        <v>14130</v>
      </c>
      <c r="CB17" s="14">
        <v>12702</v>
      </c>
      <c r="CC17" s="14">
        <v>1115</v>
      </c>
      <c r="CD17" s="14">
        <v>0</v>
      </c>
      <c r="CE17" s="14">
        <v>261462</v>
      </c>
      <c r="CF17" s="14">
        <v>161504</v>
      </c>
      <c r="CG17" s="14">
        <v>0</v>
      </c>
      <c r="CH17" s="14">
        <v>12234</v>
      </c>
      <c r="CI17" s="14">
        <v>1876</v>
      </c>
      <c r="CJ17" s="14">
        <v>6296</v>
      </c>
      <c r="CK17" s="13">
        <f t="shared" si="11"/>
        <v>8172</v>
      </c>
      <c r="CL17" s="14">
        <v>6543</v>
      </c>
      <c r="CM17" s="14">
        <v>280</v>
      </c>
      <c r="CN17" s="14">
        <v>0</v>
      </c>
      <c r="CO17" s="14">
        <v>3384</v>
      </c>
      <c r="CP17" s="14">
        <v>4004</v>
      </c>
      <c r="CQ17" s="13">
        <f t="shared" si="2"/>
        <v>7388</v>
      </c>
      <c r="CR17" s="14">
        <v>4186</v>
      </c>
      <c r="CS17" s="14">
        <v>420</v>
      </c>
      <c r="CT17" s="14">
        <v>0</v>
      </c>
      <c r="CU17" s="14">
        <v>1068</v>
      </c>
      <c r="CV17" s="14">
        <v>26826</v>
      </c>
      <c r="CW17" s="14">
        <v>0</v>
      </c>
      <c r="CX17" s="14">
        <v>0</v>
      </c>
      <c r="CY17" s="14">
        <v>2112</v>
      </c>
      <c r="CZ17" s="14">
        <v>90</v>
      </c>
      <c r="DA17" s="14">
        <v>183</v>
      </c>
      <c r="DB17" s="14">
        <v>38521</v>
      </c>
      <c r="DC17" s="14">
        <v>1610</v>
      </c>
    </row>
    <row r="18" spans="1:107" ht="15">
      <c r="A18" s="6" t="s">
        <v>186</v>
      </c>
      <c r="B18" s="7">
        <v>0</v>
      </c>
      <c r="C18" s="8">
        <f t="shared" si="3"/>
        <v>14.21</v>
      </c>
      <c r="D18" s="9">
        <v>14.21</v>
      </c>
      <c r="E18" s="9">
        <v>0</v>
      </c>
      <c r="F18" s="9">
        <v>33.93</v>
      </c>
      <c r="G18" s="9">
        <v>20.5</v>
      </c>
      <c r="H18" s="9">
        <v>0</v>
      </c>
      <c r="I18" s="9">
        <v>7.04</v>
      </c>
      <c r="J18" s="8">
        <f t="shared" si="4"/>
        <v>55.18</v>
      </c>
      <c r="K18" s="10">
        <v>1198795</v>
      </c>
      <c r="L18" s="10">
        <v>1198795</v>
      </c>
      <c r="M18" s="11">
        <f t="shared" si="5"/>
        <v>0</v>
      </c>
      <c r="N18" s="15">
        <v>1493813</v>
      </c>
      <c r="O18" s="11">
        <f t="shared" si="6"/>
        <v>2692608</v>
      </c>
      <c r="P18" s="10">
        <v>134239</v>
      </c>
      <c r="Q18" s="10">
        <v>315463</v>
      </c>
      <c r="R18" s="10">
        <v>303223</v>
      </c>
      <c r="S18" s="10">
        <v>12240</v>
      </c>
      <c r="T18" s="11">
        <f t="shared" si="7"/>
        <v>450096</v>
      </c>
      <c r="U18" s="10">
        <v>228027</v>
      </c>
      <c r="V18" s="10">
        <v>222069</v>
      </c>
      <c r="W18" s="10">
        <v>20626</v>
      </c>
      <c r="X18" s="10">
        <v>14346</v>
      </c>
      <c r="Y18" s="10">
        <v>716401</v>
      </c>
      <c r="Z18" s="10">
        <v>658485</v>
      </c>
      <c r="AA18" s="10">
        <v>50133</v>
      </c>
      <c r="AB18" s="10">
        <v>0</v>
      </c>
      <c r="AC18" s="11">
        <f t="shared" si="8"/>
        <v>1567065</v>
      </c>
      <c r="AD18" s="10">
        <v>3154</v>
      </c>
      <c r="AE18" s="10">
        <v>52548</v>
      </c>
      <c r="AF18" s="10">
        <v>286484</v>
      </c>
      <c r="AG18" s="10">
        <v>52500</v>
      </c>
      <c r="AH18" s="10">
        <v>285134</v>
      </c>
      <c r="AI18" s="11">
        <f t="shared" si="1"/>
        <v>5073732</v>
      </c>
      <c r="AJ18" s="10">
        <v>615605</v>
      </c>
      <c r="AK18" s="11">
        <f t="shared" si="9"/>
        <v>5689337</v>
      </c>
      <c r="AL18" s="13">
        <f t="shared" si="10"/>
        <v>8962</v>
      </c>
      <c r="AM18" s="14">
        <v>18806</v>
      </c>
      <c r="AN18" s="14">
        <v>8659</v>
      </c>
      <c r="AO18" s="14">
        <v>12323</v>
      </c>
      <c r="AP18" s="14">
        <v>8445</v>
      </c>
      <c r="AQ18" s="14">
        <v>214</v>
      </c>
      <c r="AR18" s="14">
        <v>156</v>
      </c>
      <c r="AS18" s="14">
        <v>147</v>
      </c>
      <c r="AT18" s="14">
        <v>0</v>
      </c>
      <c r="AU18" s="14">
        <v>4812</v>
      </c>
      <c r="AV18" s="14">
        <v>0</v>
      </c>
      <c r="AW18" s="14">
        <v>62</v>
      </c>
      <c r="AX18" s="14">
        <v>24</v>
      </c>
      <c r="AY18" s="14">
        <v>43</v>
      </c>
      <c r="AZ18" s="14">
        <v>19</v>
      </c>
      <c r="BA18" s="14">
        <v>992</v>
      </c>
      <c r="BB18" s="14">
        <v>2041</v>
      </c>
      <c r="BC18" s="14">
        <v>38</v>
      </c>
      <c r="BD18" s="14">
        <v>15</v>
      </c>
      <c r="BE18" s="14">
        <v>0</v>
      </c>
      <c r="BF18" s="14">
        <v>547</v>
      </c>
      <c r="BG18" s="14">
        <v>703</v>
      </c>
      <c r="BH18" s="14">
        <v>21</v>
      </c>
      <c r="BI18" s="14">
        <v>6329</v>
      </c>
      <c r="BJ18" s="13">
        <f t="shared" si="0"/>
        <v>757460</v>
      </c>
      <c r="BK18" s="14">
        <v>509423</v>
      </c>
      <c r="BL18" s="14">
        <v>647545</v>
      </c>
      <c r="BM18" s="14">
        <v>15897</v>
      </c>
      <c r="BN18" s="14">
        <v>94293</v>
      </c>
      <c r="BO18" s="14">
        <v>15622</v>
      </c>
      <c r="BP18" s="14">
        <v>0</v>
      </c>
      <c r="BQ18" s="14">
        <v>0</v>
      </c>
      <c r="BR18" s="14">
        <v>3411</v>
      </c>
      <c r="BS18" s="14">
        <v>2290</v>
      </c>
      <c r="BT18" s="14">
        <v>1441</v>
      </c>
      <c r="BU18" s="14">
        <v>1855</v>
      </c>
      <c r="BV18" s="14">
        <v>5034</v>
      </c>
      <c r="BW18" s="14">
        <v>1423615</v>
      </c>
      <c r="BX18" s="14">
        <v>1442</v>
      </c>
      <c r="BY18" s="14">
        <v>1113</v>
      </c>
      <c r="BZ18" s="14">
        <v>17</v>
      </c>
      <c r="CA18" s="14">
        <v>2790</v>
      </c>
      <c r="CB18" s="14">
        <v>7219</v>
      </c>
      <c r="CC18" s="14">
        <v>298</v>
      </c>
      <c r="CD18" s="14">
        <v>6360</v>
      </c>
      <c r="CE18" s="14">
        <v>95863</v>
      </c>
      <c r="CF18" s="14">
        <v>58991</v>
      </c>
      <c r="CG18" s="14">
        <v>5260</v>
      </c>
      <c r="CH18" s="14">
        <v>24290</v>
      </c>
      <c r="CI18" s="14">
        <v>2889</v>
      </c>
      <c r="CJ18" s="14">
        <v>2125</v>
      </c>
      <c r="CK18" s="13">
        <f t="shared" si="11"/>
        <v>5014</v>
      </c>
      <c r="CL18" s="14">
        <v>2833</v>
      </c>
      <c r="CM18" s="14">
        <v>418</v>
      </c>
      <c r="CN18" s="14">
        <v>8381</v>
      </c>
      <c r="CO18" s="14">
        <v>768</v>
      </c>
      <c r="CP18" s="14">
        <v>4890</v>
      </c>
      <c r="CQ18" s="13">
        <f t="shared" si="2"/>
        <v>5658</v>
      </c>
      <c r="CR18" s="14">
        <v>3543</v>
      </c>
      <c r="CS18" s="14">
        <v>763</v>
      </c>
      <c r="CT18" s="14">
        <v>6652</v>
      </c>
      <c r="CU18" s="14">
        <v>278</v>
      </c>
      <c r="CV18" s="14">
        <v>11738</v>
      </c>
      <c r="CW18" s="14">
        <v>0</v>
      </c>
      <c r="CX18" s="14">
        <v>0</v>
      </c>
      <c r="CY18" s="14">
        <v>1545</v>
      </c>
      <c r="CZ18" s="14">
        <v>87</v>
      </c>
      <c r="DA18" s="14">
        <v>83</v>
      </c>
      <c r="DB18" s="14">
        <v>12755</v>
      </c>
      <c r="DC18" s="14">
        <v>395</v>
      </c>
    </row>
    <row r="19" spans="1:107" ht="15">
      <c r="A19" s="6" t="s">
        <v>187</v>
      </c>
      <c r="B19" s="7">
        <v>0</v>
      </c>
      <c r="C19" s="8">
        <f t="shared" si="3"/>
        <v>30.23</v>
      </c>
      <c r="D19" s="9">
        <v>30.23</v>
      </c>
      <c r="E19" s="9">
        <v>0</v>
      </c>
      <c r="F19" s="9">
        <v>50.14</v>
      </c>
      <c r="G19" s="9">
        <v>34.07</v>
      </c>
      <c r="H19" s="9">
        <v>0</v>
      </c>
      <c r="I19" s="9">
        <v>29.1229267157485</v>
      </c>
      <c r="J19" s="8">
        <f t="shared" si="4"/>
        <v>109.4929267157485</v>
      </c>
      <c r="K19" s="10">
        <v>2489453</v>
      </c>
      <c r="L19" s="10">
        <v>2489453</v>
      </c>
      <c r="M19" s="11">
        <f t="shared" si="5"/>
        <v>0</v>
      </c>
      <c r="N19" s="15">
        <v>2256244</v>
      </c>
      <c r="O19" s="11">
        <f t="shared" si="6"/>
        <v>4745697</v>
      </c>
      <c r="P19" s="10">
        <v>550633</v>
      </c>
      <c r="Q19" s="10">
        <v>686577</v>
      </c>
      <c r="R19" s="10">
        <v>671577</v>
      </c>
      <c r="S19" s="10">
        <v>15000</v>
      </c>
      <c r="T19" s="11">
        <f t="shared" si="7"/>
        <v>468178</v>
      </c>
      <c r="U19" s="10">
        <v>318439</v>
      </c>
      <c r="V19" s="10">
        <v>149739</v>
      </c>
      <c r="W19" s="10">
        <v>69263</v>
      </c>
      <c r="X19" s="10">
        <v>30426</v>
      </c>
      <c r="Y19" s="10">
        <v>887086</v>
      </c>
      <c r="Z19" s="10">
        <v>886363</v>
      </c>
      <c r="AA19" s="10">
        <v>2215</v>
      </c>
      <c r="AB19" s="10">
        <v>12</v>
      </c>
      <c r="AC19" s="11">
        <f t="shared" si="8"/>
        <v>2143757</v>
      </c>
      <c r="AD19" s="10">
        <v>30000</v>
      </c>
      <c r="AE19" s="10">
        <v>94184</v>
      </c>
      <c r="AF19" s="10">
        <v>126505</v>
      </c>
      <c r="AG19" s="10">
        <v>59447</v>
      </c>
      <c r="AH19" s="10">
        <v>291615</v>
      </c>
      <c r="AI19" s="11">
        <f t="shared" si="1"/>
        <v>8041838</v>
      </c>
      <c r="AJ19" s="10">
        <v>0</v>
      </c>
      <c r="AK19" s="11">
        <f t="shared" si="9"/>
        <v>8041838</v>
      </c>
      <c r="AL19" s="13">
        <f t="shared" si="10"/>
        <v>21401</v>
      </c>
      <c r="AM19" s="14">
        <v>13567</v>
      </c>
      <c r="AN19" s="14">
        <v>15673</v>
      </c>
      <c r="AO19" s="14">
        <v>5181</v>
      </c>
      <c r="AP19" s="14">
        <v>9975</v>
      </c>
      <c r="AQ19" s="14">
        <v>5698</v>
      </c>
      <c r="AR19" s="14">
        <v>3226</v>
      </c>
      <c r="AS19" s="14">
        <v>402</v>
      </c>
      <c r="AT19" s="14">
        <v>2100</v>
      </c>
      <c r="AU19" s="14">
        <v>4627</v>
      </c>
      <c r="AV19" s="14">
        <v>0</v>
      </c>
      <c r="AW19" s="14"/>
      <c r="AX19" s="14">
        <v>0</v>
      </c>
      <c r="AY19" s="14">
        <v>0</v>
      </c>
      <c r="AZ19" s="14">
        <v>0</v>
      </c>
      <c r="BA19" s="14">
        <v>5181</v>
      </c>
      <c r="BB19" s="14">
        <v>11317</v>
      </c>
      <c r="BC19" s="14">
        <v>289.5</v>
      </c>
      <c r="BD19" s="14">
        <v>29</v>
      </c>
      <c r="BE19" s="14">
        <v>241</v>
      </c>
      <c r="BF19" s="14">
        <v>571</v>
      </c>
      <c r="BG19" s="14">
        <v>623</v>
      </c>
      <c r="BH19" s="14">
        <v>344</v>
      </c>
      <c r="BI19" s="14">
        <v>9</v>
      </c>
      <c r="BJ19" s="13">
        <f t="shared" si="0"/>
        <v>1192506</v>
      </c>
      <c r="BK19" s="14">
        <v>958168</v>
      </c>
      <c r="BL19" s="14">
        <v>1106572</v>
      </c>
      <c r="BM19" s="14">
        <v>5181</v>
      </c>
      <c r="BN19" s="14">
        <v>32763</v>
      </c>
      <c r="BO19" s="14">
        <v>27574</v>
      </c>
      <c r="BP19" s="14">
        <v>25597</v>
      </c>
      <c r="BQ19" s="14">
        <v>655881</v>
      </c>
      <c r="BR19" s="14">
        <v>2171</v>
      </c>
      <c r="BS19" s="14">
        <v>2054</v>
      </c>
      <c r="BT19" s="14">
        <v>1607</v>
      </c>
      <c r="BU19" s="14">
        <v>307</v>
      </c>
      <c r="BV19" s="14">
        <v>6041</v>
      </c>
      <c r="BW19" s="14">
        <v>2424797</v>
      </c>
      <c r="BX19" s="14">
        <v>6255.2</v>
      </c>
      <c r="BY19" s="14">
        <v>22639</v>
      </c>
      <c r="BZ19" s="14">
        <v>119503</v>
      </c>
      <c r="CA19" s="14">
        <v>11777</v>
      </c>
      <c r="CB19" s="14">
        <v>15976</v>
      </c>
      <c r="CC19" s="14">
        <v>3401</v>
      </c>
      <c r="CD19" s="14">
        <v>449</v>
      </c>
      <c r="CE19" s="14">
        <v>180842</v>
      </c>
      <c r="CF19" s="14">
        <v>149806</v>
      </c>
      <c r="CG19" s="14">
        <v>377</v>
      </c>
      <c r="CH19" s="14">
        <v>47536</v>
      </c>
      <c r="CI19" s="14">
        <v>4988</v>
      </c>
      <c r="CJ19" s="14">
        <v>11266</v>
      </c>
      <c r="CK19" s="13">
        <f t="shared" si="11"/>
        <v>16254</v>
      </c>
      <c r="CL19" s="14">
        <v>7029</v>
      </c>
      <c r="CM19" s="14">
        <v>483</v>
      </c>
      <c r="CN19" s="14" t="s">
        <v>174</v>
      </c>
      <c r="CO19" s="14">
        <v>4083</v>
      </c>
      <c r="CP19" s="14">
        <v>2719</v>
      </c>
      <c r="CQ19" s="13">
        <f t="shared" si="2"/>
        <v>6802</v>
      </c>
      <c r="CR19" s="14">
        <v>2903</v>
      </c>
      <c r="CS19" s="14">
        <v>431</v>
      </c>
      <c r="CT19" s="14" t="s">
        <v>174</v>
      </c>
      <c r="CU19" s="14">
        <v>664</v>
      </c>
      <c r="CV19" s="14">
        <v>14004</v>
      </c>
      <c r="CW19" s="14">
        <v>0</v>
      </c>
      <c r="CX19" s="14">
        <v>0</v>
      </c>
      <c r="CY19" s="14">
        <v>878</v>
      </c>
      <c r="CZ19" s="14">
        <v>97</v>
      </c>
      <c r="DA19" s="14">
        <v>149</v>
      </c>
      <c r="DB19" s="14">
        <v>41678</v>
      </c>
      <c r="DC19" s="14">
        <v>947</v>
      </c>
    </row>
    <row r="20" spans="1:107" ht="15">
      <c r="A20" s="6" t="s">
        <v>188</v>
      </c>
      <c r="B20" s="7">
        <v>1</v>
      </c>
      <c r="C20" s="8">
        <f t="shared" si="3"/>
        <v>18</v>
      </c>
      <c r="D20" s="9">
        <v>14</v>
      </c>
      <c r="E20" s="9">
        <v>4</v>
      </c>
      <c r="F20" s="9">
        <v>20</v>
      </c>
      <c r="G20" s="9">
        <v>18</v>
      </c>
      <c r="H20" s="9">
        <v>1</v>
      </c>
      <c r="I20" s="9">
        <v>46</v>
      </c>
      <c r="J20" s="8">
        <f t="shared" si="4"/>
        <v>85</v>
      </c>
      <c r="K20" s="10">
        <v>1220680</v>
      </c>
      <c r="L20" s="10">
        <v>1022959</v>
      </c>
      <c r="M20" s="11">
        <f t="shared" si="5"/>
        <v>197721</v>
      </c>
      <c r="N20" s="15">
        <v>1116726</v>
      </c>
      <c r="O20" s="11">
        <f t="shared" si="6"/>
        <v>2337406</v>
      </c>
      <c r="P20" s="10">
        <v>127158.9</v>
      </c>
      <c r="Q20" s="10">
        <v>294311.93</v>
      </c>
      <c r="R20" s="10" t="s">
        <v>171</v>
      </c>
      <c r="S20" s="10" t="s">
        <v>171</v>
      </c>
      <c r="T20" s="11">
        <f t="shared" si="7"/>
        <v>184257.66999999998</v>
      </c>
      <c r="U20" s="10">
        <v>93524.42</v>
      </c>
      <c r="V20" s="10">
        <v>90733.25</v>
      </c>
      <c r="W20" s="10">
        <v>316.71</v>
      </c>
      <c r="X20" s="10">
        <v>1001.47</v>
      </c>
      <c r="Y20" s="10" t="s">
        <v>171</v>
      </c>
      <c r="Z20" s="10">
        <v>384737.44</v>
      </c>
      <c r="AA20" s="10">
        <v>1025</v>
      </c>
      <c r="AB20" s="10">
        <v>0</v>
      </c>
      <c r="AC20" s="11">
        <f t="shared" si="8"/>
        <v>480912.77999999997</v>
      </c>
      <c r="AD20" s="10">
        <v>7208</v>
      </c>
      <c r="AE20" s="10">
        <v>245806</v>
      </c>
      <c r="AF20" s="10">
        <v>82674.63</v>
      </c>
      <c r="AG20" s="10"/>
      <c r="AH20" s="10">
        <v>18417.05</v>
      </c>
      <c r="AI20" s="11">
        <f t="shared" si="1"/>
        <v>3299583.36</v>
      </c>
      <c r="AJ20" s="10">
        <v>0</v>
      </c>
      <c r="AK20" s="11">
        <f t="shared" si="9"/>
        <v>3299583.36</v>
      </c>
      <c r="AL20" s="13">
        <f t="shared" si="10"/>
        <v>10854</v>
      </c>
      <c r="AM20" s="14">
        <v>11698</v>
      </c>
      <c r="AN20" s="14">
        <v>9285</v>
      </c>
      <c r="AO20" s="14">
        <v>1561</v>
      </c>
      <c r="AP20" s="14">
        <v>9819</v>
      </c>
      <c r="AQ20" s="14">
        <v>1035</v>
      </c>
      <c r="AR20" s="14">
        <v>934</v>
      </c>
      <c r="AS20" s="14">
        <v>615</v>
      </c>
      <c r="AT20" s="14">
        <v>20</v>
      </c>
      <c r="AU20" s="14">
        <v>637</v>
      </c>
      <c r="AV20" s="14">
        <v>0</v>
      </c>
      <c r="AW20" s="14">
        <v>1616</v>
      </c>
      <c r="AX20" s="14">
        <v>1609</v>
      </c>
      <c r="AY20" s="14">
        <v>330</v>
      </c>
      <c r="AZ20" s="14">
        <v>154</v>
      </c>
      <c r="BA20" s="14">
        <v>5440</v>
      </c>
      <c r="BB20" s="14">
        <v>970</v>
      </c>
      <c r="BC20" s="14">
        <v>0</v>
      </c>
      <c r="BD20" s="14">
        <v>36</v>
      </c>
      <c r="BE20" s="14">
        <v>0</v>
      </c>
      <c r="BF20" s="14">
        <v>14</v>
      </c>
      <c r="BG20" s="14">
        <v>172</v>
      </c>
      <c r="BH20" s="14">
        <v>179</v>
      </c>
      <c r="BI20" s="14">
        <v>20</v>
      </c>
      <c r="BJ20" s="13">
        <f t="shared" si="0"/>
        <v>1607340</v>
      </c>
      <c r="BK20" s="14">
        <v>618015</v>
      </c>
      <c r="BL20" s="14">
        <v>721432</v>
      </c>
      <c r="BM20" s="14">
        <v>32466</v>
      </c>
      <c r="BN20" s="14">
        <v>853758</v>
      </c>
      <c r="BO20" s="14">
        <v>16231</v>
      </c>
      <c r="BP20" s="14">
        <v>15919</v>
      </c>
      <c r="BQ20" s="14">
        <v>0</v>
      </c>
      <c r="BR20" s="14">
        <v>16393</v>
      </c>
      <c r="BS20" s="14">
        <v>523</v>
      </c>
      <c r="BT20" s="14">
        <v>399</v>
      </c>
      <c r="BU20" s="14">
        <v>124</v>
      </c>
      <c r="BV20" s="14" t="s">
        <v>171</v>
      </c>
      <c r="BW20" s="14">
        <v>79535</v>
      </c>
      <c r="BX20" s="14">
        <v>833</v>
      </c>
      <c r="BY20" s="14">
        <v>16253</v>
      </c>
      <c r="BZ20" s="14">
        <v>433</v>
      </c>
      <c r="CA20" s="14">
        <v>10799</v>
      </c>
      <c r="CB20" s="14">
        <v>5580</v>
      </c>
      <c r="CC20" s="14">
        <v>453</v>
      </c>
      <c r="CD20" s="14">
        <v>3332</v>
      </c>
      <c r="CE20" s="14">
        <v>67670</v>
      </c>
      <c r="CF20" s="14">
        <v>46606</v>
      </c>
      <c r="CG20" s="14">
        <v>3540</v>
      </c>
      <c r="CH20" s="14">
        <v>37080</v>
      </c>
      <c r="CI20" s="14">
        <v>3457</v>
      </c>
      <c r="CJ20" s="14">
        <v>2103</v>
      </c>
      <c r="CK20" s="13">
        <f t="shared" si="11"/>
        <v>5560</v>
      </c>
      <c r="CL20" s="14">
        <v>2801</v>
      </c>
      <c r="CM20" s="14">
        <v>210</v>
      </c>
      <c r="CN20" s="14">
        <v>0</v>
      </c>
      <c r="CO20" s="14">
        <v>1893</v>
      </c>
      <c r="CP20" s="14">
        <v>1884</v>
      </c>
      <c r="CQ20" s="13">
        <f t="shared" si="2"/>
        <v>3777</v>
      </c>
      <c r="CR20" s="14">
        <v>1999</v>
      </c>
      <c r="CS20" s="14">
        <v>3</v>
      </c>
      <c r="CT20" s="14">
        <v>0</v>
      </c>
      <c r="CU20" s="14">
        <v>200</v>
      </c>
      <c r="CV20" s="14">
        <v>6907</v>
      </c>
      <c r="CW20" s="14">
        <v>0</v>
      </c>
      <c r="CX20" s="14">
        <v>0</v>
      </c>
      <c r="CY20" s="14">
        <v>402</v>
      </c>
      <c r="CZ20" s="14">
        <v>86</v>
      </c>
      <c r="DA20" s="14">
        <v>80</v>
      </c>
      <c r="DB20" s="14">
        <v>14418</v>
      </c>
      <c r="DC20" s="14">
        <v>1123</v>
      </c>
    </row>
    <row r="21" spans="1:107" ht="15">
      <c r="A21" s="6" t="s">
        <v>189</v>
      </c>
      <c r="B21" s="7">
        <v>1</v>
      </c>
      <c r="C21" s="8">
        <f t="shared" si="3"/>
        <v>47.92</v>
      </c>
      <c r="D21" s="9">
        <v>30.92</v>
      </c>
      <c r="E21" s="9">
        <v>17</v>
      </c>
      <c r="F21" s="9">
        <v>40.55</v>
      </c>
      <c r="G21" s="9">
        <v>32.15</v>
      </c>
      <c r="H21" s="9">
        <v>0</v>
      </c>
      <c r="I21" s="9">
        <v>40.64</v>
      </c>
      <c r="J21" s="8">
        <f t="shared" si="4"/>
        <v>129.11</v>
      </c>
      <c r="K21" s="10">
        <v>3773716</v>
      </c>
      <c r="L21" s="10">
        <v>2297697</v>
      </c>
      <c r="M21" s="11">
        <f>K21-L21</f>
        <v>1476019</v>
      </c>
      <c r="N21" s="15">
        <v>1855336</v>
      </c>
      <c r="O21" s="11">
        <f t="shared" si="6"/>
        <v>5629052</v>
      </c>
      <c r="P21" s="10">
        <v>743697</v>
      </c>
      <c r="Q21" s="10">
        <v>885545</v>
      </c>
      <c r="R21" s="10">
        <v>860977</v>
      </c>
      <c r="S21" s="10">
        <v>24568</v>
      </c>
      <c r="T21" s="11">
        <f t="shared" si="7"/>
        <v>532689</v>
      </c>
      <c r="U21" s="10">
        <v>404513</v>
      </c>
      <c r="V21" s="10">
        <v>128176</v>
      </c>
      <c r="W21" s="10">
        <v>31903</v>
      </c>
      <c r="X21" s="10">
        <v>44071</v>
      </c>
      <c r="Y21" s="10">
        <v>1548685</v>
      </c>
      <c r="Z21" s="10">
        <v>1548685</v>
      </c>
      <c r="AA21" s="10">
        <v>121835</v>
      </c>
      <c r="AB21" s="10">
        <v>0</v>
      </c>
      <c r="AC21" s="11">
        <f t="shared" si="8"/>
        <v>3164728</v>
      </c>
      <c r="AD21" s="10">
        <v>45816</v>
      </c>
      <c r="AE21" s="10">
        <v>262003</v>
      </c>
      <c r="AF21" s="10">
        <v>393959</v>
      </c>
      <c r="AG21" s="10">
        <v>154197</v>
      </c>
      <c r="AH21" s="10">
        <v>430621</v>
      </c>
      <c r="AI21" s="11">
        <f t="shared" si="1"/>
        <v>10824073</v>
      </c>
      <c r="AJ21" s="10">
        <v>2044675</v>
      </c>
      <c r="AK21" s="11">
        <f t="shared" si="9"/>
        <v>12868748</v>
      </c>
      <c r="AL21" s="13">
        <f t="shared" si="10"/>
        <v>25061</v>
      </c>
      <c r="AM21" s="14">
        <v>48637</v>
      </c>
      <c r="AN21" s="14">
        <v>22005</v>
      </c>
      <c r="AO21" s="14">
        <v>30704</v>
      </c>
      <c r="AP21" s="14">
        <v>18479</v>
      </c>
      <c r="AQ21" s="14">
        <v>3526</v>
      </c>
      <c r="AR21" s="14">
        <v>1970</v>
      </c>
      <c r="AS21" s="14">
        <v>1086</v>
      </c>
      <c r="AT21" s="14">
        <v>0</v>
      </c>
      <c r="AU21" s="14">
        <v>2006</v>
      </c>
      <c r="AV21" s="14">
        <v>4148</v>
      </c>
      <c r="AW21" s="14">
        <v>0</v>
      </c>
      <c r="AX21" s="14">
        <v>0</v>
      </c>
      <c r="AY21" s="14">
        <v>0</v>
      </c>
      <c r="AZ21" s="14">
        <v>0</v>
      </c>
      <c r="BA21" s="14">
        <v>4057</v>
      </c>
      <c r="BB21" s="14">
        <v>140452</v>
      </c>
      <c r="BC21" s="14">
        <v>197</v>
      </c>
      <c r="BD21" s="14">
        <v>658</v>
      </c>
      <c r="BE21" s="14">
        <v>0</v>
      </c>
      <c r="BF21" s="14">
        <v>649</v>
      </c>
      <c r="BG21" s="14">
        <v>891</v>
      </c>
      <c r="BH21" s="14">
        <v>476</v>
      </c>
      <c r="BI21" s="14">
        <v>151</v>
      </c>
      <c r="BJ21" s="13">
        <f t="shared" si="0"/>
        <v>1726854</v>
      </c>
      <c r="BK21" s="14">
        <v>1193860</v>
      </c>
      <c r="BL21" s="14">
        <v>1402924</v>
      </c>
      <c r="BM21" s="14">
        <v>143774</v>
      </c>
      <c r="BN21" s="14">
        <v>300279</v>
      </c>
      <c r="BO21" s="14">
        <v>23473</v>
      </c>
      <c r="BP21" s="14">
        <v>178</v>
      </c>
      <c r="BQ21" s="14">
        <v>630300</v>
      </c>
      <c r="BR21" s="14">
        <v>2263</v>
      </c>
      <c r="BS21" s="14">
        <v>2252</v>
      </c>
      <c r="BT21" s="14">
        <v>1600</v>
      </c>
      <c r="BU21" s="14">
        <v>490</v>
      </c>
      <c r="BV21" s="14">
        <v>28428</v>
      </c>
      <c r="BW21" s="14">
        <v>4643296</v>
      </c>
      <c r="BX21" s="14">
        <v>6121</v>
      </c>
      <c r="BY21" s="14">
        <v>142161</v>
      </c>
      <c r="BZ21" s="14">
        <v>11589</v>
      </c>
      <c r="CA21" s="14">
        <v>15807</v>
      </c>
      <c r="CB21" s="14">
        <v>7718</v>
      </c>
      <c r="CC21" s="14">
        <v>7056</v>
      </c>
      <c r="CD21" s="14">
        <v>938</v>
      </c>
      <c r="CE21" s="14">
        <v>272075</v>
      </c>
      <c r="CF21" s="14">
        <v>180359</v>
      </c>
      <c r="CG21" s="14">
        <v>287</v>
      </c>
      <c r="CH21" s="14">
        <v>186125</v>
      </c>
      <c r="CI21" s="14">
        <v>7939</v>
      </c>
      <c r="CJ21" s="14">
        <v>8038</v>
      </c>
      <c r="CK21" s="13">
        <f t="shared" si="11"/>
        <v>15977</v>
      </c>
      <c r="CL21" s="14">
        <v>9564</v>
      </c>
      <c r="CM21" s="14">
        <v>1067</v>
      </c>
      <c r="CN21" s="14">
        <v>24269</v>
      </c>
      <c r="CO21" s="14">
        <v>1905</v>
      </c>
      <c r="CP21" s="14">
        <v>10241</v>
      </c>
      <c r="CQ21" s="13">
        <f t="shared" si="2"/>
        <v>12146</v>
      </c>
      <c r="CR21" s="14">
        <v>3065</v>
      </c>
      <c r="CS21" s="14">
        <v>563</v>
      </c>
      <c r="CT21" s="14">
        <v>15641</v>
      </c>
      <c r="CU21" s="14">
        <v>77</v>
      </c>
      <c r="CV21" s="14">
        <v>3450</v>
      </c>
      <c r="CW21" s="14">
        <v>270</v>
      </c>
      <c r="CX21" s="14">
        <v>68</v>
      </c>
      <c r="CY21" s="14">
        <v>10355</v>
      </c>
      <c r="CZ21" s="14">
        <v>168</v>
      </c>
      <c r="DA21" s="14">
        <v>160</v>
      </c>
      <c r="DB21" s="14">
        <v>81710</v>
      </c>
      <c r="DC21" s="14">
        <v>781</v>
      </c>
    </row>
    <row r="22" spans="1:107" ht="15">
      <c r="A22" s="6" t="s">
        <v>190</v>
      </c>
      <c r="B22" s="7">
        <v>1</v>
      </c>
      <c r="C22" s="8">
        <f t="shared" si="3"/>
        <v>28.2</v>
      </c>
      <c r="D22" s="9">
        <v>27.2</v>
      </c>
      <c r="E22" s="9">
        <v>1</v>
      </c>
      <c r="F22" s="9">
        <v>59.1</v>
      </c>
      <c r="G22" s="9">
        <v>39</v>
      </c>
      <c r="H22" s="9">
        <v>0</v>
      </c>
      <c r="I22" s="9">
        <v>39.47</v>
      </c>
      <c r="J22" s="8">
        <f t="shared" si="4"/>
        <v>126.77</v>
      </c>
      <c r="K22" s="10">
        <v>2160238</v>
      </c>
      <c r="L22" s="10">
        <v>2077438</v>
      </c>
      <c r="M22" s="11">
        <f t="shared" si="5"/>
        <v>82800</v>
      </c>
      <c r="N22" s="15">
        <v>2667006</v>
      </c>
      <c r="O22" s="11">
        <f t="shared" si="6"/>
        <v>4827244</v>
      </c>
      <c r="P22" s="10">
        <v>697813</v>
      </c>
      <c r="Q22" s="10">
        <v>952592</v>
      </c>
      <c r="R22" s="10">
        <v>745469</v>
      </c>
      <c r="S22" s="10">
        <v>146469</v>
      </c>
      <c r="T22" s="11">
        <f t="shared" si="7"/>
        <v>789542</v>
      </c>
      <c r="U22" s="10">
        <v>562965</v>
      </c>
      <c r="V22" s="10">
        <v>226577</v>
      </c>
      <c r="W22" s="10">
        <v>220315</v>
      </c>
      <c r="X22" s="10">
        <v>8271</v>
      </c>
      <c r="Y22" s="10">
        <v>1702578</v>
      </c>
      <c r="Z22" s="10">
        <v>1267793</v>
      </c>
      <c r="AA22" s="10">
        <v>150668</v>
      </c>
      <c r="AB22" s="10">
        <v>214</v>
      </c>
      <c r="AC22" s="11">
        <f t="shared" si="8"/>
        <v>3824180</v>
      </c>
      <c r="AD22" s="10">
        <v>21174</v>
      </c>
      <c r="AE22" s="10">
        <v>117555</v>
      </c>
      <c r="AF22" s="10">
        <v>270932</v>
      </c>
      <c r="AG22" s="10">
        <v>75613</v>
      </c>
      <c r="AH22" s="10">
        <v>191528</v>
      </c>
      <c r="AI22" s="11">
        <f t="shared" si="1"/>
        <v>10026039</v>
      </c>
      <c r="AJ22" s="10">
        <v>0</v>
      </c>
      <c r="AK22" s="11">
        <f t="shared" si="9"/>
        <v>10026039</v>
      </c>
      <c r="AL22" s="13">
        <f t="shared" si="10"/>
        <v>89949</v>
      </c>
      <c r="AM22" s="14">
        <v>86819</v>
      </c>
      <c r="AN22" s="14">
        <v>88462</v>
      </c>
      <c r="AO22" s="14">
        <v>1462</v>
      </c>
      <c r="AP22" s="14">
        <v>16582</v>
      </c>
      <c r="AQ22" s="14">
        <v>71880</v>
      </c>
      <c r="AR22" s="14">
        <v>1462</v>
      </c>
      <c r="AS22" s="14">
        <v>25</v>
      </c>
      <c r="AT22" s="14">
        <v>0</v>
      </c>
      <c r="AU22" s="14">
        <v>7931</v>
      </c>
      <c r="AV22" s="14">
        <v>0</v>
      </c>
      <c r="AW22" s="14">
        <v>6</v>
      </c>
      <c r="AX22" s="14">
        <v>6</v>
      </c>
      <c r="AY22" s="14">
        <v>4</v>
      </c>
      <c r="AZ22" s="14">
        <v>2</v>
      </c>
      <c r="BA22" s="14">
        <v>3785</v>
      </c>
      <c r="BB22" s="14">
        <v>38003</v>
      </c>
      <c r="BC22" s="14">
        <v>53</v>
      </c>
      <c r="BD22" s="14">
        <v>157</v>
      </c>
      <c r="BE22" s="14">
        <v>476</v>
      </c>
      <c r="BF22" s="14">
        <v>148</v>
      </c>
      <c r="BG22" s="14">
        <v>1606</v>
      </c>
      <c r="BH22" s="14">
        <v>395</v>
      </c>
      <c r="BI22" s="14">
        <v>4</v>
      </c>
      <c r="BJ22" s="13">
        <f t="shared" si="0"/>
        <v>1242887</v>
      </c>
      <c r="BK22" s="14">
        <v>950598</v>
      </c>
      <c r="BL22" s="14">
        <v>1066738</v>
      </c>
      <c r="BM22" s="14">
        <v>11110</v>
      </c>
      <c r="BN22" s="14">
        <v>144781</v>
      </c>
      <c r="BO22" s="14">
        <v>31368</v>
      </c>
      <c r="BP22" s="14">
        <v>0</v>
      </c>
      <c r="BQ22" s="14">
        <v>298625</v>
      </c>
      <c r="BR22" s="14">
        <v>4668</v>
      </c>
      <c r="BS22" s="14">
        <v>4668</v>
      </c>
      <c r="BT22" s="14">
        <v>2732</v>
      </c>
      <c r="BU22" s="14">
        <v>569</v>
      </c>
      <c r="BV22" s="14">
        <v>16128</v>
      </c>
      <c r="BW22" s="14">
        <v>2595888</v>
      </c>
      <c r="BX22" s="14">
        <v>7353</v>
      </c>
      <c r="BY22" s="14">
        <v>14686</v>
      </c>
      <c r="BZ22" s="14">
        <v>93750</v>
      </c>
      <c r="CA22" s="14">
        <v>60583</v>
      </c>
      <c r="CB22" s="14">
        <v>134373</v>
      </c>
      <c r="CC22" s="14">
        <v>1631</v>
      </c>
      <c r="CD22" s="14">
        <v>59</v>
      </c>
      <c r="CE22" s="14">
        <v>279346</v>
      </c>
      <c r="CF22" s="14">
        <v>128684</v>
      </c>
      <c r="CG22" s="14">
        <v>331</v>
      </c>
      <c r="CH22" s="14">
        <v>30449</v>
      </c>
      <c r="CI22" s="14">
        <v>3679</v>
      </c>
      <c r="CJ22" s="14">
        <v>7369</v>
      </c>
      <c r="CK22" s="13">
        <f t="shared" si="11"/>
        <v>11048</v>
      </c>
      <c r="CL22" s="14">
        <v>6843</v>
      </c>
      <c r="CM22" s="14">
        <v>709</v>
      </c>
      <c r="CN22" s="14">
        <v>22710</v>
      </c>
      <c r="CO22" s="14">
        <v>1456</v>
      </c>
      <c r="CP22" s="14">
        <v>7296</v>
      </c>
      <c r="CQ22" s="13">
        <f>SUM(CP22,CO22)</f>
        <v>8752</v>
      </c>
      <c r="CR22" s="14">
        <v>6945</v>
      </c>
      <c r="CS22" s="14">
        <v>1753</v>
      </c>
      <c r="CT22" s="14">
        <v>17576</v>
      </c>
      <c r="CU22" s="14">
        <v>386</v>
      </c>
      <c r="CV22" s="14">
        <v>9568</v>
      </c>
      <c r="CW22" s="14">
        <v>0</v>
      </c>
      <c r="CX22" s="14">
        <v>0</v>
      </c>
      <c r="CY22" s="14">
        <v>6810</v>
      </c>
      <c r="CZ22" s="14">
        <v>81</v>
      </c>
      <c r="DA22" s="14">
        <v>119</v>
      </c>
      <c r="DB22" s="14">
        <v>43060</v>
      </c>
      <c r="DC22" s="14">
        <v>576</v>
      </c>
    </row>
    <row r="23" spans="1:107" ht="15">
      <c r="A23" s="6" t="s">
        <v>191</v>
      </c>
      <c r="B23" s="7">
        <v>0</v>
      </c>
      <c r="C23" s="8">
        <f t="shared" si="3"/>
        <v>32.85</v>
      </c>
      <c r="D23" s="9">
        <v>28.85</v>
      </c>
      <c r="E23" s="9">
        <v>4</v>
      </c>
      <c r="F23" s="9">
        <v>48.75</v>
      </c>
      <c r="G23" s="9">
        <v>25</v>
      </c>
      <c r="H23" s="9">
        <v>0</v>
      </c>
      <c r="I23" s="9">
        <v>32.13</v>
      </c>
      <c r="J23" s="8">
        <f t="shared" si="4"/>
        <v>113.72999999999999</v>
      </c>
      <c r="K23" s="10">
        <v>2672555</v>
      </c>
      <c r="L23" s="10">
        <v>2328781</v>
      </c>
      <c r="M23" s="11">
        <f t="shared" si="5"/>
        <v>343774</v>
      </c>
      <c r="N23" s="15">
        <v>2613747</v>
      </c>
      <c r="O23" s="11">
        <f t="shared" si="6"/>
        <v>5286302</v>
      </c>
      <c r="P23" s="10">
        <v>696909</v>
      </c>
      <c r="Q23" s="10">
        <v>719926</v>
      </c>
      <c r="R23" s="10">
        <v>612810</v>
      </c>
      <c r="S23" s="10">
        <v>107116</v>
      </c>
      <c r="T23" s="11">
        <f t="shared" si="7"/>
        <v>171893</v>
      </c>
      <c r="U23" s="10">
        <v>79926</v>
      </c>
      <c r="V23" s="10">
        <v>91967</v>
      </c>
      <c r="W23" s="10">
        <v>18208</v>
      </c>
      <c r="X23" s="10">
        <v>64546</v>
      </c>
      <c r="Y23" s="10">
        <v>1597799</v>
      </c>
      <c r="Z23" s="10">
        <v>1597318</v>
      </c>
      <c r="AA23" s="10">
        <v>113306</v>
      </c>
      <c r="AB23" s="10">
        <v>0</v>
      </c>
      <c r="AC23" s="11">
        <f t="shared" si="8"/>
        <v>2685678</v>
      </c>
      <c r="AD23" s="10">
        <v>11000</v>
      </c>
      <c r="AE23" s="10">
        <v>9029</v>
      </c>
      <c r="AF23" s="10">
        <v>573626</v>
      </c>
      <c r="AG23" s="10">
        <v>123057</v>
      </c>
      <c r="AH23" s="10">
        <v>654716</v>
      </c>
      <c r="AI23" s="11">
        <f t="shared" si="1"/>
        <v>10040317</v>
      </c>
      <c r="AJ23" s="10">
        <v>0</v>
      </c>
      <c r="AK23" s="11">
        <f t="shared" si="9"/>
        <v>10040317</v>
      </c>
      <c r="AL23" s="13">
        <f t="shared" si="10"/>
        <v>18310</v>
      </c>
      <c r="AM23" s="14">
        <v>0</v>
      </c>
      <c r="AN23" s="14">
        <v>17071</v>
      </c>
      <c r="AO23" s="14">
        <v>7210</v>
      </c>
      <c r="AP23" s="14">
        <v>12528</v>
      </c>
      <c r="AQ23" s="14">
        <v>4543</v>
      </c>
      <c r="AR23" s="14">
        <v>0</v>
      </c>
      <c r="AS23" s="14">
        <v>134</v>
      </c>
      <c r="AT23" s="14">
        <v>1105</v>
      </c>
      <c r="AU23" s="14">
        <v>2164</v>
      </c>
      <c r="AV23" s="14">
        <v>0</v>
      </c>
      <c r="AW23" s="14">
        <v>19</v>
      </c>
      <c r="AX23" s="14">
        <v>19</v>
      </c>
      <c r="AY23" s="14">
        <v>9</v>
      </c>
      <c r="AZ23" s="14">
        <v>5</v>
      </c>
      <c r="BA23" s="14">
        <v>0</v>
      </c>
      <c r="BB23" s="14">
        <v>1804</v>
      </c>
      <c r="BC23" s="14">
        <v>60</v>
      </c>
      <c r="BD23" s="14">
        <v>183</v>
      </c>
      <c r="BE23" s="14">
        <v>6</v>
      </c>
      <c r="BF23" s="14">
        <v>980</v>
      </c>
      <c r="BG23" s="14">
        <v>396</v>
      </c>
      <c r="BH23" s="14">
        <v>143</v>
      </c>
      <c r="BI23" s="14">
        <v>0</v>
      </c>
      <c r="BJ23" s="13">
        <f t="shared" si="0"/>
        <v>1332037</v>
      </c>
      <c r="BK23" s="14">
        <v>1001705</v>
      </c>
      <c r="BL23" s="14">
        <v>1042503</v>
      </c>
      <c r="BM23" s="14">
        <v>44169</v>
      </c>
      <c r="BN23" s="14">
        <v>217166</v>
      </c>
      <c r="BO23" s="14">
        <v>62009</v>
      </c>
      <c r="BP23" s="14">
        <v>10359</v>
      </c>
      <c r="BQ23" s="14">
        <v>249421</v>
      </c>
      <c r="BR23" s="14">
        <v>720</v>
      </c>
      <c r="BS23" s="14">
        <v>716</v>
      </c>
      <c r="BT23" s="14">
        <v>287</v>
      </c>
      <c r="BU23" s="14">
        <v>310</v>
      </c>
      <c r="BV23" s="14">
        <v>105507</v>
      </c>
      <c r="BW23" s="14">
        <v>1518413</v>
      </c>
      <c r="BX23" s="14">
        <v>3383.3</v>
      </c>
      <c r="BY23" s="14">
        <v>10790</v>
      </c>
      <c r="BZ23" s="14">
        <v>3299</v>
      </c>
      <c r="CA23" s="14">
        <v>23626</v>
      </c>
      <c r="CB23" s="14">
        <v>11248</v>
      </c>
      <c r="CC23" s="14">
        <v>1583</v>
      </c>
      <c r="CD23" s="14">
        <v>63143</v>
      </c>
      <c r="CE23" s="14">
        <v>374820</v>
      </c>
      <c r="CF23" s="14">
        <v>154552</v>
      </c>
      <c r="CG23" s="14">
        <v>221586</v>
      </c>
      <c r="CH23" s="14">
        <v>59217</v>
      </c>
      <c r="CI23" s="14">
        <v>4057</v>
      </c>
      <c r="CJ23" s="14">
        <v>7274</v>
      </c>
      <c r="CK23" s="13">
        <f t="shared" si="11"/>
        <v>11331</v>
      </c>
      <c r="CL23" s="14">
        <v>6114</v>
      </c>
      <c r="CM23" s="14">
        <v>500</v>
      </c>
      <c r="CN23" s="14">
        <v>17252</v>
      </c>
      <c r="CO23" s="14">
        <v>2880</v>
      </c>
      <c r="CP23" s="14">
        <v>15686</v>
      </c>
      <c r="CQ23" s="13">
        <f>SUM(CP23,CO23)</f>
        <v>18566</v>
      </c>
      <c r="CR23" s="14">
        <v>5655</v>
      </c>
      <c r="CS23" s="14">
        <v>410</v>
      </c>
      <c r="CT23" s="14">
        <v>13407</v>
      </c>
      <c r="CU23" s="14">
        <v>726</v>
      </c>
      <c r="CV23" s="14">
        <v>18053</v>
      </c>
      <c r="CW23" s="14">
        <v>0</v>
      </c>
      <c r="CX23" s="14">
        <v>0</v>
      </c>
      <c r="CY23" s="14">
        <v>2941</v>
      </c>
      <c r="CZ23" s="14">
        <v>94</v>
      </c>
      <c r="DA23" s="14">
        <v>115</v>
      </c>
      <c r="DB23" s="14">
        <v>71713</v>
      </c>
      <c r="DC23" s="14">
        <v>2813</v>
      </c>
    </row>
    <row r="24" spans="1:107" ht="15">
      <c r="A24" s="6" t="s">
        <v>192</v>
      </c>
      <c r="B24" s="7">
        <v>0</v>
      </c>
      <c r="C24" s="8">
        <f t="shared" si="3"/>
        <v>12.5</v>
      </c>
      <c r="D24" s="9">
        <v>12.5</v>
      </c>
      <c r="E24" s="9">
        <v>0</v>
      </c>
      <c r="F24" s="9">
        <v>35.25</v>
      </c>
      <c r="G24" s="9">
        <v>24.5</v>
      </c>
      <c r="H24" s="9">
        <v>0</v>
      </c>
      <c r="I24" s="9">
        <v>19</v>
      </c>
      <c r="J24" s="8">
        <f t="shared" si="4"/>
        <v>66.75</v>
      </c>
      <c r="K24" s="10">
        <v>1004592</v>
      </c>
      <c r="L24" s="10">
        <v>1004592</v>
      </c>
      <c r="M24" s="11">
        <f t="shared" si="5"/>
        <v>0</v>
      </c>
      <c r="N24" s="15">
        <v>1705610</v>
      </c>
      <c r="O24" s="11">
        <f t="shared" si="6"/>
        <v>2710202</v>
      </c>
      <c r="P24" s="10">
        <v>213239</v>
      </c>
      <c r="Q24" s="10">
        <v>227195</v>
      </c>
      <c r="R24" s="10">
        <v>220040</v>
      </c>
      <c r="S24" s="10">
        <v>7155</v>
      </c>
      <c r="T24" s="11">
        <f t="shared" si="7"/>
        <v>424946</v>
      </c>
      <c r="U24" s="10">
        <v>244374</v>
      </c>
      <c r="V24" s="10">
        <v>180572</v>
      </c>
      <c r="W24" s="10">
        <v>40115</v>
      </c>
      <c r="X24" s="10">
        <v>11562</v>
      </c>
      <c r="Y24" s="10">
        <v>995762</v>
      </c>
      <c r="Z24" s="10">
        <v>424668</v>
      </c>
      <c r="AA24" s="10">
        <v>37190</v>
      </c>
      <c r="AB24" s="10">
        <v>-4199</v>
      </c>
      <c r="AC24" s="11">
        <f t="shared" si="8"/>
        <v>1732571</v>
      </c>
      <c r="AD24" s="10">
        <v>28757</v>
      </c>
      <c r="AE24" s="10">
        <v>41401</v>
      </c>
      <c r="AF24" s="10">
        <v>174403</v>
      </c>
      <c r="AG24" s="10">
        <v>104045</v>
      </c>
      <c r="AH24" s="10">
        <v>210019</v>
      </c>
      <c r="AI24" s="11">
        <f t="shared" si="1"/>
        <v>5214637</v>
      </c>
      <c r="AJ24" s="10">
        <v>1034339</v>
      </c>
      <c r="AK24" s="11">
        <f t="shared" si="9"/>
        <v>6248976</v>
      </c>
      <c r="AL24" s="13">
        <f t="shared" si="10"/>
        <v>15719</v>
      </c>
      <c r="AM24" s="14">
        <v>7414</v>
      </c>
      <c r="AN24" s="14">
        <v>10391</v>
      </c>
      <c r="AO24" s="14">
        <v>1199</v>
      </c>
      <c r="AP24" s="14">
        <v>3959</v>
      </c>
      <c r="AQ24" s="14">
        <v>627</v>
      </c>
      <c r="AR24" s="14">
        <v>1837</v>
      </c>
      <c r="AS24" s="14">
        <v>313</v>
      </c>
      <c r="AT24" s="14">
        <v>3178</v>
      </c>
      <c r="AU24" s="14">
        <v>45356</v>
      </c>
      <c r="AV24" s="14">
        <v>19</v>
      </c>
      <c r="AW24" s="14">
        <v>86</v>
      </c>
      <c r="AX24" s="14">
        <v>86</v>
      </c>
      <c r="AY24" s="14">
        <v>34</v>
      </c>
      <c r="AZ24" s="14">
        <v>17</v>
      </c>
      <c r="BA24" s="14">
        <v>6391</v>
      </c>
      <c r="BB24" s="14">
        <v>4129</v>
      </c>
      <c r="BC24" s="14">
        <v>17</v>
      </c>
      <c r="BD24" s="14">
        <v>131</v>
      </c>
      <c r="BE24" s="14">
        <v>0</v>
      </c>
      <c r="BF24" s="14">
        <v>24</v>
      </c>
      <c r="BG24" s="14">
        <v>234</v>
      </c>
      <c r="BH24" s="14">
        <v>1063</v>
      </c>
      <c r="BI24" s="14">
        <v>0</v>
      </c>
      <c r="BJ24" s="13">
        <f t="shared" si="0"/>
        <v>791516</v>
      </c>
      <c r="BK24" s="14">
        <v>644741</v>
      </c>
      <c r="BL24" s="14">
        <v>601750</v>
      </c>
      <c r="BM24" s="14">
        <v>2063</v>
      </c>
      <c r="BN24" s="14">
        <v>117351</v>
      </c>
      <c r="BO24" s="14">
        <v>39186</v>
      </c>
      <c r="BP24" s="14">
        <v>33229</v>
      </c>
      <c r="BQ24" s="14">
        <v>311834</v>
      </c>
      <c r="BR24" s="14">
        <v>3175</v>
      </c>
      <c r="BS24" s="14">
        <v>3170</v>
      </c>
      <c r="BT24" s="14">
        <v>1318</v>
      </c>
      <c r="BU24" s="14">
        <v>745</v>
      </c>
      <c r="BV24" s="14">
        <v>16797</v>
      </c>
      <c r="BW24" s="14">
        <v>2129871</v>
      </c>
      <c r="BX24" s="14">
        <v>4787</v>
      </c>
      <c r="BY24" s="14">
        <v>24580</v>
      </c>
      <c r="BZ24" s="14">
        <v>37053</v>
      </c>
      <c r="CA24" s="14">
        <v>2287</v>
      </c>
      <c r="CB24" s="14">
        <v>6062</v>
      </c>
      <c r="CC24" s="14">
        <v>4267</v>
      </c>
      <c r="CD24" s="14">
        <v>5561</v>
      </c>
      <c r="CE24" s="14">
        <v>152285</v>
      </c>
      <c r="CF24" s="14">
        <v>146928</v>
      </c>
      <c r="CG24" s="14">
        <v>131</v>
      </c>
      <c r="CH24" s="14">
        <v>27512</v>
      </c>
      <c r="CI24" s="14">
        <v>2991</v>
      </c>
      <c r="CJ24" s="14">
        <v>3302</v>
      </c>
      <c r="CK24" s="13">
        <f t="shared" si="11"/>
        <v>6293</v>
      </c>
      <c r="CL24" s="14">
        <v>3169</v>
      </c>
      <c r="CM24" s="14">
        <v>418</v>
      </c>
      <c r="CN24" s="14">
        <v>8166</v>
      </c>
      <c r="CO24" s="14">
        <v>2030</v>
      </c>
      <c r="CP24" s="14">
        <v>9036</v>
      </c>
      <c r="CQ24" s="13">
        <f>SUM(CP24,CO24)</f>
        <v>11066</v>
      </c>
      <c r="CR24" s="14">
        <v>3683</v>
      </c>
      <c r="CS24" s="14">
        <v>1859</v>
      </c>
      <c r="CT24" s="14">
        <v>8349</v>
      </c>
      <c r="CU24" s="14">
        <v>478</v>
      </c>
      <c r="CV24" s="14">
        <v>18629</v>
      </c>
      <c r="CW24" s="14">
        <v>0</v>
      </c>
      <c r="CX24" s="14">
        <v>0</v>
      </c>
      <c r="CY24" s="14">
        <v>4200</v>
      </c>
      <c r="CZ24" s="14">
        <v>114</v>
      </c>
      <c r="DA24" s="14">
        <v>116</v>
      </c>
      <c r="DB24" s="14">
        <v>33991</v>
      </c>
      <c r="DC24" s="14">
        <v>281</v>
      </c>
    </row>
    <row r="25" spans="1:107" ht="15">
      <c r="A25" s="6" t="s">
        <v>193</v>
      </c>
      <c r="B25" s="7">
        <v>0</v>
      </c>
      <c r="C25" s="8">
        <f t="shared" si="3"/>
        <v>13.1</v>
      </c>
      <c r="D25" s="9">
        <v>13.1</v>
      </c>
      <c r="E25" s="9">
        <v>0</v>
      </c>
      <c r="F25" s="9">
        <v>6.5</v>
      </c>
      <c r="G25" s="9">
        <v>20.25</v>
      </c>
      <c r="H25" s="9">
        <v>0</v>
      </c>
      <c r="I25" s="9">
        <v>10.67</v>
      </c>
      <c r="J25" s="8">
        <f t="shared" si="4"/>
        <v>30.270000000000003</v>
      </c>
      <c r="K25" s="10">
        <v>1153178</v>
      </c>
      <c r="L25" s="10">
        <v>1153177.83</v>
      </c>
      <c r="M25" s="11">
        <v>0</v>
      </c>
      <c r="N25" s="15">
        <v>1078032.5</v>
      </c>
      <c r="O25" s="11">
        <f t="shared" si="6"/>
        <v>2231210.5</v>
      </c>
      <c r="P25" s="10">
        <v>207613.21</v>
      </c>
      <c r="Q25" s="10">
        <v>165545</v>
      </c>
      <c r="R25" s="10">
        <v>165545</v>
      </c>
      <c r="S25" s="10">
        <v>0</v>
      </c>
      <c r="T25" s="11">
        <f t="shared" si="7"/>
        <v>284124</v>
      </c>
      <c r="U25" s="10">
        <v>215384</v>
      </c>
      <c r="V25" s="10">
        <v>68740</v>
      </c>
      <c r="W25" s="10">
        <v>4931</v>
      </c>
      <c r="X25" s="10">
        <v>30196</v>
      </c>
      <c r="Y25" s="10">
        <v>400240</v>
      </c>
      <c r="Z25" s="10">
        <v>0</v>
      </c>
      <c r="AA25" s="10">
        <v>12946</v>
      </c>
      <c r="AB25" s="10">
        <v>0</v>
      </c>
      <c r="AC25" s="11">
        <f t="shared" si="8"/>
        <v>897982</v>
      </c>
      <c r="AD25" s="10">
        <v>2304</v>
      </c>
      <c r="AE25" s="10">
        <v>9876.83</v>
      </c>
      <c r="AF25" s="10">
        <v>48509.06</v>
      </c>
      <c r="AG25" s="10">
        <v>73080</v>
      </c>
      <c r="AH25" s="10">
        <v>173062.02</v>
      </c>
      <c r="AI25" s="11">
        <f t="shared" si="1"/>
        <v>3643637.62</v>
      </c>
      <c r="AJ25" s="10">
        <v>915765.09</v>
      </c>
      <c r="AK25" s="11">
        <f t="shared" si="9"/>
        <v>4559402.71</v>
      </c>
      <c r="AL25" s="13">
        <f t="shared" si="10"/>
        <v>11540</v>
      </c>
      <c r="AM25" s="14">
        <v>19453</v>
      </c>
      <c r="AN25" s="14">
        <v>8133</v>
      </c>
      <c r="AO25" s="14">
        <v>2132</v>
      </c>
      <c r="AP25" s="14">
        <v>4001</v>
      </c>
      <c r="AQ25" s="14">
        <v>4132</v>
      </c>
      <c r="AR25" s="14">
        <v>37</v>
      </c>
      <c r="AS25" s="14">
        <v>3370</v>
      </c>
      <c r="AT25" s="14">
        <v>0</v>
      </c>
      <c r="AU25" s="14">
        <v>1243</v>
      </c>
      <c r="AV25" s="14">
        <v>0</v>
      </c>
      <c r="AW25" s="14">
        <v>94</v>
      </c>
      <c r="AX25" s="14">
        <v>156</v>
      </c>
      <c r="AY25" s="14">
        <v>39</v>
      </c>
      <c r="AZ25" s="14">
        <v>23</v>
      </c>
      <c r="BA25" s="14">
        <v>2603</v>
      </c>
      <c r="BB25" s="14">
        <v>5018</v>
      </c>
      <c r="BC25" s="14">
        <v>47</v>
      </c>
      <c r="BD25" s="14">
        <v>251</v>
      </c>
      <c r="BE25" s="14">
        <v>0</v>
      </c>
      <c r="BF25" s="14">
        <v>91</v>
      </c>
      <c r="BG25" s="14">
        <v>463</v>
      </c>
      <c r="BH25" s="14">
        <v>137</v>
      </c>
      <c r="BI25" s="14">
        <v>0</v>
      </c>
      <c r="BJ25" s="13">
        <f t="shared" si="0"/>
        <v>280492</v>
      </c>
      <c r="BK25" s="14" t="s">
        <v>171</v>
      </c>
      <c r="BL25" s="14">
        <v>200583</v>
      </c>
      <c r="BM25" s="14">
        <v>30964</v>
      </c>
      <c r="BN25" s="14">
        <v>25704</v>
      </c>
      <c r="BO25" s="14">
        <v>54205</v>
      </c>
      <c r="BP25" s="14">
        <v>0</v>
      </c>
      <c r="BQ25" s="14">
        <v>0</v>
      </c>
      <c r="BR25" s="14">
        <v>2868</v>
      </c>
      <c r="BS25" s="14">
        <v>2868</v>
      </c>
      <c r="BT25" s="14">
        <v>704</v>
      </c>
      <c r="BU25" s="14">
        <v>361</v>
      </c>
      <c r="BV25" s="14">
        <v>22118</v>
      </c>
      <c r="BW25" s="14">
        <v>970601</v>
      </c>
      <c r="BX25" s="14">
        <v>569</v>
      </c>
      <c r="BY25" s="14">
        <v>1318</v>
      </c>
      <c r="BZ25" s="14">
        <v>19415</v>
      </c>
      <c r="CA25" s="14">
        <v>3203</v>
      </c>
      <c r="CB25" s="14">
        <v>7641</v>
      </c>
      <c r="CC25" s="14">
        <v>1644</v>
      </c>
      <c r="CD25" s="14">
        <v>0</v>
      </c>
      <c r="CE25" s="14">
        <v>52986</v>
      </c>
      <c r="CF25" s="14">
        <v>16867</v>
      </c>
      <c r="CG25" s="14">
        <v>457</v>
      </c>
      <c r="CH25" s="14">
        <v>7747</v>
      </c>
      <c r="CI25" s="14">
        <v>2313</v>
      </c>
      <c r="CJ25" s="14">
        <v>3021</v>
      </c>
      <c r="CK25" s="13">
        <f t="shared" si="11"/>
        <v>5334</v>
      </c>
      <c r="CL25" s="14">
        <v>2446</v>
      </c>
      <c r="CM25" s="14">
        <v>245</v>
      </c>
      <c r="CN25" s="14">
        <v>7100</v>
      </c>
      <c r="CO25" s="14">
        <v>913</v>
      </c>
      <c r="CP25" s="14">
        <v>7783</v>
      </c>
      <c r="CQ25" s="13">
        <f>SUM(CP25,CO25)</f>
        <v>8696</v>
      </c>
      <c r="CR25" s="14">
        <v>5145</v>
      </c>
      <c r="CS25" s="14">
        <v>168</v>
      </c>
      <c r="CT25" s="14">
        <v>5192</v>
      </c>
      <c r="CU25" s="14">
        <v>428</v>
      </c>
      <c r="CV25" s="14">
        <v>9069</v>
      </c>
      <c r="CW25" s="14">
        <v>262.5</v>
      </c>
      <c r="CX25" s="14">
        <v>0</v>
      </c>
      <c r="CY25" s="14">
        <v>269</v>
      </c>
      <c r="CZ25" s="14">
        <v>79</v>
      </c>
      <c r="DA25" s="14">
        <v>57</v>
      </c>
      <c r="DB25" s="14">
        <v>12929</v>
      </c>
      <c r="DC25" s="14">
        <v>282</v>
      </c>
    </row>
    <row r="26" spans="1:107" ht="15">
      <c r="A26" s="6" t="s">
        <v>194</v>
      </c>
      <c r="B26" s="7">
        <v>1</v>
      </c>
      <c r="C26" s="8">
        <f t="shared" si="3"/>
        <v>12.9</v>
      </c>
      <c r="D26" s="9">
        <v>8.9</v>
      </c>
      <c r="E26" s="9">
        <v>4</v>
      </c>
      <c r="F26" s="9">
        <v>25.35</v>
      </c>
      <c r="G26" s="9">
        <v>16.35</v>
      </c>
      <c r="H26" s="9">
        <v>1.5</v>
      </c>
      <c r="I26" s="9">
        <v>18.5</v>
      </c>
      <c r="J26" s="8">
        <f t="shared" si="4"/>
        <v>58.25</v>
      </c>
      <c r="K26" s="10">
        <v>1007754</v>
      </c>
      <c r="L26" s="10">
        <v>640504</v>
      </c>
      <c r="M26" s="11">
        <f t="shared" si="5"/>
        <v>367250</v>
      </c>
      <c r="N26" s="15">
        <v>984281</v>
      </c>
      <c r="O26" s="11">
        <f t="shared" si="6"/>
        <v>1992035</v>
      </c>
      <c r="P26" s="10">
        <v>175859</v>
      </c>
      <c r="Q26" s="10">
        <v>200792</v>
      </c>
      <c r="R26" s="10">
        <v>172670</v>
      </c>
      <c r="S26" s="10">
        <v>28122</v>
      </c>
      <c r="T26" s="11">
        <f t="shared" si="7"/>
        <v>64835</v>
      </c>
      <c r="U26" s="10">
        <v>47204</v>
      </c>
      <c r="V26" s="10">
        <v>17631</v>
      </c>
      <c r="W26" s="10">
        <v>4614</v>
      </c>
      <c r="X26" s="10">
        <v>32529</v>
      </c>
      <c r="Y26" s="10">
        <v>435834</v>
      </c>
      <c r="Z26" s="10">
        <v>64800</v>
      </c>
      <c r="AA26" s="10">
        <v>0</v>
      </c>
      <c r="AB26" s="10">
        <v>25980</v>
      </c>
      <c r="AC26" s="11">
        <f t="shared" si="8"/>
        <v>764584</v>
      </c>
      <c r="AD26" s="10">
        <v>9050</v>
      </c>
      <c r="AE26" s="10">
        <v>83787</v>
      </c>
      <c r="AF26" s="10">
        <v>71386</v>
      </c>
      <c r="AG26" s="10">
        <v>13255</v>
      </c>
      <c r="AH26" s="10">
        <v>78059</v>
      </c>
      <c r="AI26" s="11">
        <f t="shared" si="1"/>
        <v>3188015</v>
      </c>
      <c r="AJ26" s="10">
        <v>0</v>
      </c>
      <c r="AK26" s="11">
        <f t="shared" si="9"/>
        <v>3188015</v>
      </c>
      <c r="AL26" s="13">
        <f t="shared" si="10"/>
        <v>6320</v>
      </c>
      <c r="AM26" s="14">
        <v>9225</v>
      </c>
      <c r="AN26" s="14">
        <v>4790</v>
      </c>
      <c r="AO26" s="14">
        <v>4646</v>
      </c>
      <c r="AP26" s="14">
        <v>4268</v>
      </c>
      <c r="AQ26" s="14">
        <v>499</v>
      </c>
      <c r="AR26" s="14">
        <v>1325</v>
      </c>
      <c r="AS26" s="14">
        <v>205</v>
      </c>
      <c r="AT26" s="14">
        <v>0</v>
      </c>
      <c r="AU26" s="14">
        <v>3116</v>
      </c>
      <c r="AV26" s="14">
        <v>0</v>
      </c>
      <c r="AW26" s="14">
        <v>14</v>
      </c>
      <c r="AX26" s="14">
        <v>14</v>
      </c>
      <c r="AY26" s="14">
        <v>9</v>
      </c>
      <c r="AZ26" s="14">
        <v>2</v>
      </c>
      <c r="BA26" s="14">
        <v>0</v>
      </c>
      <c r="BB26" s="14">
        <v>75</v>
      </c>
      <c r="BC26" s="14">
        <v>0</v>
      </c>
      <c r="BD26" s="14">
        <v>23</v>
      </c>
      <c r="BE26" s="14" t="s">
        <v>171</v>
      </c>
      <c r="BF26" s="14">
        <v>72</v>
      </c>
      <c r="BG26" s="14">
        <v>629</v>
      </c>
      <c r="BH26" s="14">
        <v>5</v>
      </c>
      <c r="BI26" s="14" t="s">
        <v>171</v>
      </c>
      <c r="BJ26" s="13">
        <f t="shared" si="0"/>
        <v>573986</v>
      </c>
      <c r="BK26" s="14">
        <v>437241</v>
      </c>
      <c r="BL26" s="14">
        <v>468959</v>
      </c>
      <c r="BM26" s="14">
        <v>24869</v>
      </c>
      <c r="BN26" s="14">
        <v>92711</v>
      </c>
      <c r="BO26" s="14">
        <v>12316</v>
      </c>
      <c r="BP26" s="14">
        <v>0</v>
      </c>
      <c r="BQ26" s="14">
        <v>0</v>
      </c>
      <c r="BR26" s="14">
        <v>889</v>
      </c>
      <c r="BS26" s="14">
        <v>889</v>
      </c>
      <c r="BT26" s="14">
        <v>643</v>
      </c>
      <c r="BU26" s="14">
        <v>122</v>
      </c>
      <c r="BV26" s="14">
        <v>45145</v>
      </c>
      <c r="BW26" s="14">
        <v>1708488</v>
      </c>
      <c r="BX26" s="14">
        <v>207</v>
      </c>
      <c r="BY26" s="14">
        <v>1361</v>
      </c>
      <c r="BZ26" s="14" t="s">
        <v>171</v>
      </c>
      <c r="CA26" s="14">
        <v>25131</v>
      </c>
      <c r="CB26" s="14">
        <v>12124</v>
      </c>
      <c r="CC26" s="14">
        <v>1955</v>
      </c>
      <c r="CD26" s="14" t="s">
        <v>171</v>
      </c>
      <c r="CE26" s="14">
        <v>230342</v>
      </c>
      <c r="CF26" s="14">
        <v>41293</v>
      </c>
      <c r="CG26" s="14">
        <v>6612</v>
      </c>
      <c r="CH26" s="14">
        <v>60999</v>
      </c>
      <c r="CI26" s="14">
        <v>1754</v>
      </c>
      <c r="CJ26" s="14">
        <v>4803</v>
      </c>
      <c r="CK26" s="13">
        <f t="shared" si="11"/>
        <v>6557</v>
      </c>
      <c r="CL26" s="14">
        <v>3187</v>
      </c>
      <c r="CM26" s="14">
        <v>331</v>
      </c>
      <c r="CN26" s="14">
        <v>7101</v>
      </c>
      <c r="CO26" s="14">
        <v>332</v>
      </c>
      <c r="CP26" s="14">
        <v>1892</v>
      </c>
      <c r="CQ26" s="13">
        <f>SUM(CP26,CO26)</f>
        <v>2224</v>
      </c>
      <c r="CR26" s="14">
        <v>1044</v>
      </c>
      <c r="CS26" s="14">
        <v>40</v>
      </c>
      <c r="CT26" s="14">
        <v>7787</v>
      </c>
      <c r="CU26" s="14">
        <v>462</v>
      </c>
      <c r="CV26" s="14">
        <v>6874</v>
      </c>
      <c r="CW26" s="14">
        <v>0</v>
      </c>
      <c r="CX26" s="14">
        <v>0</v>
      </c>
      <c r="CY26" s="14">
        <v>803</v>
      </c>
      <c r="CZ26" s="14">
        <v>92</v>
      </c>
      <c r="DA26" s="14">
        <v>62</v>
      </c>
      <c r="DB26" s="14">
        <v>4505</v>
      </c>
      <c r="DC26" s="14">
        <v>1605</v>
      </c>
    </row>
    <row r="27" spans="1:107" ht="15">
      <c r="A27" s="6" t="s">
        <v>195</v>
      </c>
      <c r="B27" s="7">
        <v>1</v>
      </c>
      <c r="C27" s="8">
        <f t="shared" si="3"/>
        <v>10</v>
      </c>
      <c r="D27" s="9">
        <v>9</v>
      </c>
      <c r="E27" s="9">
        <v>1</v>
      </c>
      <c r="F27" s="9">
        <v>16.5</v>
      </c>
      <c r="G27" s="9">
        <v>13.5</v>
      </c>
      <c r="H27" s="9">
        <v>0</v>
      </c>
      <c r="I27" s="9">
        <v>10.2</v>
      </c>
      <c r="J27" s="8">
        <f t="shared" si="4"/>
        <v>36.7</v>
      </c>
      <c r="K27" s="10">
        <v>794444</v>
      </c>
      <c r="L27" s="10">
        <v>678728</v>
      </c>
      <c r="M27" s="11">
        <f t="shared" si="5"/>
        <v>115716</v>
      </c>
      <c r="N27" s="15">
        <v>758394</v>
      </c>
      <c r="O27" s="11">
        <f t="shared" si="6"/>
        <v>1552838</v>
      </c>
      <c r="P27" s="10">
        <v>165385</v>
      </c>
      <c r="Q27" s="10">
        <v>136958</v>
      </c>
      <c r="R27" s="10">
        <v>136958</v>
      </c>
      <c r="S27" s="10" t="s">
        <v>171</v>
      </c>
      <c r="T27" s="11">
        <f t="shared" si="7"/>
        <v>374057</v>
      </c>
      <c r="U27" s="10">
        <v>270337</v>
      </c>
      <c r="V27" s="10">
        <v>103720</v>
      </c>
      <c r="W27" s="10" t="s">
        <v>171</v>
      </c>
      <c r="X27" s="10" t="s">
        <v>171</v>
      </c>
      <c r="Y27" s="10">
        <v>248999</v>
      </c>
      <c r="Z27" s="10">
        <v>248999</v>
      </c>
      <c r="AA27" s="10">
        <v>11980</v>
      </c>
      <c r="AB27" s="10">
        <v>0</v>
      </c>
      <c r="AC27" s="11">
        <f t="shared" si="8"/>
        <v>771994</v>
      </c>
      <c r="AD27" s="10">
        <v>3900</v>
      </c>
      <c r="AE27" s="10">
        <v>31840</v>
      </c>
      <c r="AF27" s="10">
        <v>126162</v>
      </c>
      <c r="AG27" s="10">
        <v>38313</v>
      </c>
      <c r="AH27" s="10">
        <v>108697</v>
      </c>
      <c r="AI27" s="11">
        <f t="shared" si="1"/>
        <v>2799129</v>
      </c>
      <c r="AJ27" s="10">
        <v>639291</v>
      </c>
      <c r="AK27" s="11">
        <f t="shared" si="9"/>
        <v>3438420</v>
      </c>
      <c r="AL27" s="13">
        <f t="shared" si="10"/>
        <v>5095</v>
      </c>
      <c r="AM27" s="14">
        <v>3937</v>
      </c>
      <c r="AN27" s="14">
        <v>4953</v>
      </c>
      <c r="AO27" s="14">
        <v>0</v>
      </c>
      <c r="AP27" s="14">
        <v>3897</v>
      </c>
      <c r="AQ27" s="14">
        <v>1056</v>
      </c>
      <c r="AR27" s="14">
        <v>0</v>
      </c>
      <c r="AS27" s="14">
        <v>142</v>
      </c>
      <c r="AT27" s="14" t="s">
        <v>171</v>
      </c>
      <c r="AU27" s="14">
        <v>4690</v>
      </c>
      <c r="AV27" s="14">
        <v>1463</v>
      </c>
      <c r="AW27" s="14">
        <v>0</v>
      </c>
      <c r="AX27" s="14">
        <v>0</v>
      </c>
      <c r="AY27" s="14">
        <v>0</v>
      </c>
      <c r="AZ27" s="14" t="s">
        <v>171</v>
      </c>
      <c r="BA27" s="14">
        <v>0</v>
      </c>
      <c r="BB27" s="14">
        <v>2348</v>
      </c>
      <c r="BC27" s="14">
        <v>0</v>
      </c>
      <c r="BD27" s="14">
        <v>52</v>
      </c>
      <c r="BE27" s="14">
        <v>0</v>
      </c>
      <c r="BF27" s="14">
        <v>42</v>
      </c>
      <c r="BG27" s="14">
        <v>174</v>
      </c>
      <c r="BH27" s="14">
        <v>2</v>
      </c>
      <c r="BI27" s="14" t="s">
        <v>171</v>
      </c>
      <c r="BJ27" s="13">
        <f t="shared" si="0"/>
        <v>372636</v>
      </c>
      <c r="BK27" s="14">
        <v>325061</v>
      </c>
      <c r="BL27" s="14">
        <v>355903</v>
      </c>
      <c r="BM27" s="14">
        <v>6044</v>
      </c>
      <c r="BN27" s="14">
        <v>10283</v>
      </c>
      <c r="BO27" s="14">
        <v>6450</v>
      </c>
      <c r="BP27" s="14" t="s">
        <v>171</v>
      </c>
      <c r="BQ27" s="14">
        <v>117273</v>
      </c>
      <c r="BR27" s="14">
        <v>841</v>
      </c>
      <c r="BS27" s="14">
        <v>841</v>
      </c>
      <c r="BT27" s="14">
        <v>674</v>
      </c>
      <c r="BU27" s="14" t="s">
        <v>171</v>
      </c>
      <c r="BV27" s="14">
        <v>9698</v>
      </c>
      <c r="BW27" s="14">
        <v>1141337</v>
      </c>
      <c r="BX27" s="14">
        <v>2570</v>
      </c>
      <c r="BY27" s="14">
        <v>10167</v>
      </c>
      <c r="BZ27" s="14">
        <v>1268</v>
      </c>
      <c r="CA27" s="14">
        <v>2066</v>
      </c>
      <c r="CB27" s="14">
        <v>3019</v>
      </c>
      <c r="CC27" s="14">
        <v>189</v>
      </c>
      <c r="CD27" s="14" t="s">
        <v>171</v>
      </c>
      <c r="CE27" s="14">
        <v>49615</v>
      </c>
      <c r="CF27" s="14">
        <v>12365</v>
      </c>
      <c r="CG27" s="14">
        <v>0</v>
      </c>
      <c r="CH27" s="14">
        <v>6566</v>
      </c>
      <c r="CI27" s="14">
        <v>2037</v>
      </c>
      <c r="CJ27" s="14">
        <v>4258</v>
      </c>
      <c r="CK27" s="13">
        <f t="shared" si="11"/>
        <v>6295</v>
      </c>
      <c r="CL27" s="14">
        <v>6295</v>
      </c>
      <c r="CM27" s="14">
        <v>3497</v>
      </c>
      <c r="CN27" s="14">
        <v>220</v>
      </c>
      <c r="CO27" s="14" t="s">
        <v>171</v>
      </c>
      <c r="CP27" s="14">
        <v>2590</v>
      </c>
      <c r="CQ27" s="13">
        <v>2543</v>
      </c>
      <c r="CR27" s="14">
        <v>2904</v>
      </c>
      <c r="CS27" s="14">
        <v>245</v>
      </c>
      <c r="CT27" s="14" t="s">
        <v>171</v>
      </c>
      <c r="CU27" s="14">
        <v>173</v>
      </c>
      <c r="CV27" s="14">
        <v>3903</v>
      </c>
      <c r="CW27" s="14">
        <v>135</v>
      </c>
      <c r="CX27" s="14">
        <v>108</v>
      </c>
      <c r="CY27" s="14">
        <v>332</v>
      </c>
      <c r="CZ27" s="14">
        <v>81</v>
      </c>
      <c r="DA27" s="14">
        <v>69</v>
      </c>
      <c r="DB27" s="14">
        <v>8497</v>
      </c>
      <c r="DC27" s="14">
        <v>260</v>
      </c>
    </row>
    <row r="28" spans="1:107" ht="15.75" thickBot="1">
      <c r="A28" s="21" t="s">
        <v>196</v>
      </c>
      <c r="B28" s="29">
        <f>SUM(B5:B27)</f>
        <v>11</v>
      </c>
      <c r="C28" s="30">
        <f>SUM(C5:C27)</f>
        <v>446.50000000000006</v>
      </c>
      <c r="D28" s="30">
        <f aca="true" t="shared" si="12" ref="D28:I28">SUM(D5:D27)</f>
        <v>382.5</v>
      </c>
      <c r="E28" s="30">
        <f t="shared" si="12"/>
        <v>64</v>
      </c>
      <c r="F28" s="30">
        <f t="shared" si="12"/>
        <v>633.44</v>
      </c>
      <c r="G28" s="30">
        <f t="shared" si="12"/>
        <v>460.94</v>
      </c>
      <c r="H28" s="30">
        <f t="shared" si="12"/>
        <v>8.5</v>
      </c>
      <c r="I28" s="30">
        <f t="shared" si="12"/>
        <v>453.64292671574844</v>
      </c>
      <c r="J28" s="30">
        <f>SUM(J5:J27)</f>
        <v>1542.0829267157485</v>
      </c>
      <c r="K28" s="31">
        <f>SUM(K5:K27)</f>
        <v>35241055.08</v>
      </c>
      <c r="L28" s="31">
        <f aca="true" t="shared" si="13" ref="L28:AK28">SUM(L5:L27)</f>
        <v>29967091.909999996</v>
      </c>
      <c r="M28" s="31">
        <f t="shared" si="13"/>
        <v>5273963</v>
      </c>
      <c r="N28" s="31">
        <f t="shared" si="13"/>
        <v>29915620.5</v>
      </c>
      <c r="O28" s="31">
        <f t="shared" si="13"/>
        <v>65156675.58</v>
      </c>
      <c r="P28" s="31">
        <f t="shared" si="13"/>
        <v>7028579.75</v>
      </c>
      <c r="Q28" s="31">
        <f t="shared" si="13"/>
        <v>8784128.93</v>
      </c>
      <c r="R28" s="31">
        <f t="shared" si="13"/>
        <v>7898623</v>
      </c>
      <c r="S28" s="31">
        <f>SUM(S5:S27)</f>
        <v>519840</v>
      </c>
      <c r="T28" s="31">
        <f t="shared" si="13"/>
        <v>7829774.67</v>
      </c>
      <c r="U28" s="31">
        <f t="shared" si="13"/>
        <v>5464298.42</v>
      </c>
      <c r="V28" s="31">
        <f t="shared" si="13"/>
        <v>2365476.25</v>
      </c>
      <c r="W28" s="31">
        <f t="shared" si="13"/>
        <v>607400.71</v>
      </c>
      <c r="X28" s="31">
        <f t="shared" si="13"/>
        <v>513439.47</v>
      </c>
      <c r="Y28" s="31">
        <f>SUM(Y5:Y27)</f>
        <v>15892052</v>
      </c>
      <c r="Z28" s="31">
        <f t="shared" si="13"/>
        <v>10958533.440000001</v>
      </c>
      <c r="AA28" s="31">
        <f t="shared" si="13"/>
        <v>782869.7</v>
      </c>
      <c r="AB28" s="31">
        <f t="shared" si="13"/>
        <v>57209</v>
      </c>
      <c r="AC28" s="31">
        <f t="shared" si="13"/>
        <v>34466874.480000004</v>
      </c>
      <c r="AD28" s="31">
        <f t="shared" si="13"/>
        <v>373325</v>
      </c>
      <c r="AE28" s="31">
        <f t="shared" si="13"/>
        <v>1601417.83</v>
      </c>
      <c r="AF28" s="31">
        <f t="shared" si="13"/>
        <v>4910951.6899999995</v>
      </c>
      <c r="AG28" s="31">
        <f t="shared" si="13"/>
        <v>1547910</v>
      </c>
      <c r="AH28" s="31">
        <f t="shared" si="13"/>
        <v>4755145.069999999</v>
      </c>
      <c r="AI28" s="31">
        <f t="shared" si="13"/>
        <v>119840879.4</v>
      </c>
      <c r="AJ28" s="31">
        <f t="shared" si="13"/>
        <v>8040688.09</v>
      </c>
      <c r="AK28" s="31">
        <f t="shared" si="13"/>
        <v>127881567.49</v>
      </c>
      <c r="AL28" s="32">
        <f>SUM(AL5:AL27)</f>
        <v>348759</v>
      </c>
      <c r="AM28" s="32">
        <f aca="true" t="shared" si="14" ref="AM28:BL28">SUM(AM5:AM27)</f>
        <v>508158</v>
      </c>
      <c r="AN28" s="32">
        <f t="shared" si="14"/>
        <v>293493</v>
      </c>
      <c r="AO28" s="32">
        <f t="shared" si="14"/>
        <v>275311</v>
      </c>
      <c r="AP28" s="32">
        <f t="shared" si="14"/>
        <v>171820</v>
      </c>
      <c r="AQ28" s="32">
        <f t="shared" si="14"/>
        <v>117001</v>
      </c>
      <c r="AR28" s="32">
        <f t="shared" si="14"/>
        <v>25363</v>
      </c>
      <c r="AS28" s="32">
        <f t="shared" si="14"/>
        <v>9202</v>
      </c>
      <c r="AT28" s="32">
        <f t="shared" si="14"/>
        <v>20701</v>
      </c>
      <c r="AU28" s="32">
        <f t="shared" si="14"/>
        <v>172716</v>
      </c>
      <c r="AV28" s="32">
        <f t="shared" si="14"/>
        <v>22375</v>
      </c>
      <c r="AW28" s="32">
        <f t="shared" si="14"/>
        <v>2010</v>
      </c>
      <c r="AX28" s="32">
        <f t="shared" si="14"/>
        <v>15933</v>
      </c>
      <c r="AY28" s="32">
        <f t="shared" si="14"/>
        <v>574</v>
      </c>
      <c r="AZ28" s="32">
        <f t="shared" si="14"/>
        <v>212</v>
      </c>
      <c r="BA28" s="32">
        <f>SUM(BA5:BA27)</f>
        <v>88269</v>
      </c>
      <c r="BB28" s="32">
        <f t="shared" si="14"/>
        <v>219757</v>
      </c>
      <c r="BC28" s="32">
        <f t="shared" si="14"/>
        <v>894.72</v>
      </c>
      <c r="BD28" s="32">
        <f t="shared" si="14"/>
        <v>5374</v>
      </c>
      <c r="BE28" s="32">
        <f t="shared" si="14"/>
        <v>21855</v>
      </c>
      <c r="BF28" s="32">
        <f t="shared" si="14"/>
        <v>7549</v>
      </c>
      <c r="BG28" s="32">
        <f t="shared" si="14"/>
        <v>11619</v>
      </c>
      <c r="BH28" s="32">
        <f t="shared" si="14"/>
        <v>3481</v>
      </c>
      <c r="BI28" s="32">
        <f t="shared" si="14"/>
        <v>10259</v>
      </c>
      <c r="BJ28" s="32">
        <f>SUM(BJ5:BJ27)</f>
        <v>19465754</v>
      </c>
      <c r="BK28" s="32">
        <f t="shared" si="14"/>
        <v>12502939</v>
      </c>
      <c r="BL28" s="32">
        <f t="shared" si="14"/>
        <v>15605213</v>
      </c>
      <c r="BM28" s="32">
        <f>SUM(BM5:BM27)</f>
        <v>943493</v>
      </c>
      <c r="BN28" s="32">
        <f>SUM(BN5:BN27)</f>
        <v>3250866</v>
      </c>
      <c r="BO28" s="32">
        <f>SUM(BO5:BO27)</f>
        <v>457941</v>
      </c>
      <c r="BP28" s="32">
        <f>SUM(BP5:BP27)</f>
        <v>151734</v>
      </c>
      <c r="BQ28" s="32">
        <f aca="true" t="shared" si="15" ref="BQ28:CY28">SUM(BQ5:BQ27)</f>
        <v>3984640</v>
      </c>
      <c r="BR28" s="32">
        <f t="shared" si="15"/>
        <v>53067</v>
      </c>
      <c r="BS28" s="32">
        <f t="shared" si="15"/>
        <v>34923</v>
      </c>
      <c r="BT28" s="32">
        <f t="shared" si="15"/>
        <v>21274</v>
      </c>
      <c r="BU28" s="32">
        <f t="shared" si="15"/>
        <v>8849</v>
      </c>
      <c r="BV28" s="32">
        <f t="shared" si="15"/>
        <v>503318</v>
      </c>
      <c r="BW28" s="32">
        <f t="shared" si="15"/>
        <v>31226795</v>
      </c>
      <c r="BX28" s="32">
        <f t="shared" si="15"/>
        <v>184631.45</v>
      </c>
      <c r="BY28" s="32">
        <f t="shared" si="15"/>
        <v>657696</v>
      </c>
      <c r="BZ28" s="32">
        <f t="shared" si="15"/>
        <v>556070</v>
      </c>
      <c r="CA28" s="32">
        <f t="shared" si="15"/>
        <v>356172</v>
      </c>
      <c r="CB28" s="32">
        <f t="shared" si="15"/>
        <v>300813</v>
      </c>
      <c r="CC28" s="32">
        <f t="shared" si="15"/>
        <v>49851</v>
      </c>
      <c r="CD28" s="32">
        <f t="shared" si="15"/>
        <v>1697903</v>
      </c>
      <c r="CE28" s="32">
        <f t="shared" si="15"/>
        <v>3051068</v>
      </c>
      <c r="CF28" s="32">
        <f t="shared" si="15"/>
        <v>1824937</v>
      </c>
      <c r="CG28" s="32">
        <f t="shared" si="15"/>
        <v>244017</v>
      </c>
      <c r="CH28" s="32">
        <f t="shared" si="15"/>
        <v>997386</v>
      </c>
      <c r="CI28" s="32">
        <f t="shared" si="15"/>
        <v>69876</v>
      </c>
      <c r="CJ28" s="32">
        <f t="shared" si="15"/>
        <v>96787</v>
      </c>
      <c r="CK28" s="32">
        <f t="shared" si="15"/>
        <v>166663</v>
      </c>
      <c r="CL28" s="32">
        <f t="shared" si="15"/>
        <v>93955</v>
      </c>
      <c r="CM28" s="32">
        <f t="shared" si="15"/>
        <v>12060</v>
      </c>
      <c r="CN28" s="32">
        <f>SUM(CN5:CN27)</f>
        <v>130117</v>
      </c>
      <c r="CO28" s="32">
        <f t="shared" si="15"/>
        <v>66121</v>
      </c>
      <c r="CP28" s="32">
        <f t="shared" si="15"/>
        <v>124162</v>
      </c>
      <c r="CQ28" s="32">
        <f t="shared" si="15"/>
        <v>190236</v>
      </c>
      <c r="CR28" s="32">
        <f t="shared" si="15"/>
        <v>86987</v>
      </c>
      <c r="CS28" s="32">
        <f t="shared" si="15"/>
        <v>12298</v>
      </c>
      <c r="CT28" s="32">
        <f>SUM(CT5:CT27)</f>
        <v>120770</v>
      </c>
      <c r="CU28" s="32">
        <f t="shared" si="15"/>
        <v>8419</v>
      </c>
      <c r="CV28" s="32">
        <f>SUM(CV5:CV27)</f>
        <v>211682</v>
      </c>
      <c r="CW28" s="32">
        <f t="shared" si="15"/>
        <v>2491</v>
      </c>
      <c r="CX28" s="32">
        <f t="shared" si="15"/>
        <v>13053</v>
      </c>
      <c r="CY28" s="32">
        <f t="shared" si="15"/>
        <v>35519</v>
      </c>
      <c r="CZ28" s="32" t="s">
        <v>197</v>
      </c>
      <c r="DA28" s="32" t="s">
        <v>198</v>
      </c>
      <c r="DB28" s="32" t="s">
        <v>199</v>
      </c>
      <c r="DC28" s="32" t="s">
        <v>200</v>
      </c>
    </row>
  </sheetData>
  <sheetProtection/>
  <mergeCells count="28">
    <mergeCell ref="B1:J1"/>
    <mergeCell ref="K1:L1"/>
    <mergeCell ref="M1:P1"/>
    <mergeCell ref="Q1:U1"/>
    <mergeCell ref="V1:AF1"/>
    <mergeCell ref="AG1:AK1"/>
    <mergeCell ref="AL1:AP1"/>
    <mergeCell ref="AQ1:BB1"/>
    <mergeCell ref="BC1:BI1"/>
    <mergeCell ref="BJ1:BM1"/>
    <mergeCell ref="BN1:BX1"/>
    <mergeCell ref="BY1:CG1"/>
    <mergeCell ref="CH1:CS1"/>
    <mergeCell ref="CU1:DC1"/>
    <mergeCell ref="C2:J2"/>
    <mergeCell ref="K2:L2"/>
    <mergeCell ref="M2:P2"/>
    <mergeCell ref="Q2:U2"/>
    <mergeCell ref="V2:AF2"/>
    <mergeCell ref="AG2:AK2"/>
    <mergeCell ref="AL2:AP2"/>
    <mergeCell ref="AQ2:BB2"/>
    <mergeCell ref="BC2:BI2"/>
    <mergeCell ref="BJ2:BM2"/>
    <mergeCell ref="BN2:BX2"/>
    <mergeCell ref="BY2:CG2"/>
    <mergeCell ref="CH2:CS2"/>
    <mergeCell ref="CU2:DC2"/>
  </mergeCells>
  <printOptions/>
  <pageMargins left="0.25" right="0.25" top="0.75" bottom="0.75" header="0.3" footer="0.3"/>
  <pageSetup horizontalDpi="600" verticalDpi="600" orientation="landscape" r:id="rId1"/>
  <headerFooter>
    <oddHeader>&amp;C&amp;"-,Bold"&amp;14Appendix B: CSU Annual Libraries Statistics: Cumulative Data, 2007-2008</oddHeader>
    <oddFooter>&amp;CPage 32 of 33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C28"/>
  <sheetViews>
    <sheetView workbookViewId="0" topLeftCell="A3">
      <selection activeCell="B3" sqref="B3"/>
    </sheetView>
  </sheetViews>
  <sheetFormatPr defaultColWidth="9.140625" defaultRowHeight="15"/>
  <cols>
    <col min="1" max="1" width="17.421875" style="0" customWidth="1"/>
    <col min="2" max="10" width="0" style="0" hidden="1" customWidth="1"/>
    <col min="11" max="11" width="13.421875" style="0" hidden="1" customWidth="1"/>
    <col min="12" max="12" width="12.00390625" style="0" hidden="1" customWidth="1"/>
    <col min="13" max="13" width="13.140625" style="0" hidden="1" customWidth="1"/>
    <col min="14" max="15" width="12.8515625" style="0" hidden="1" customWidth="1"/>
    <col min="16" max="16" width="11.8515625" style="0" hidden="1" customWidth="1"/>
    <col min="17" max="17" width="11.421875" style="0" hidden="1" customWidth="1"/>
    <col min="18" max="18" width="10.421875" style="0" hidden="1" customWidth="1"/>
    <col min="19" max="19" width="0" style="0" hidden="1" customWidth="1"/>
    <col min="20" max="20" width="12.8515625" style="0" hidden="1" customWidth="1"/>
    <col min="21" max="21" width="12.7109375" style="0" hidden="1" customWidth="1"/>
    <col min="22" max="22" width="10.8515625" style="0" hidden="1" customWidth="1"/>
    <col min="23" max="24" width="0" style="0" hidden="1" customWidth="1"/>
    <col min="25" max="25" width="12.421875" style="0" hidden="1" customWidth="1"/>
    <col min="26" max="26" width="11.57421875" style="0" hidden="1" customWidth="1"/>
    <col min="27" max="28" width="0" style="0" hidden="1" customWidth="1"/>
    <col min="29" max="29" width="12.00390625" style="0" hidden="1" customWidth="1"/>
    <col min="30" max="30" width="0" style="0" hidden="1" customWidth="1"/>
    <col min="31" max="31" width="11.8515625" style="0" hidden="1" customWidth="1"/>
    <col min="32" max="32" width="11.57421875" style="0" hidden="1" customWidth="1"/>
    <col min="33" max="34" width="11.421875" style="0" hidden="1" customWidth="1"/>
    <col min="35" max="35" width="12.421875" style="0" hidden="1" customWidth="1"/>
    <col min="36" max="36" width="11.7109375" style="0" hidden="1" customWidth="1"/>
    <col min="37" max="37" width="13.7109375" style="0" hidden="1" customWidth="1"/>
    <col min="38" max="38" width="12.140625" style="0" hidden="1" customWidth="1"/>
    <col min="39" max="39" width="9.7109375" style="0" hidden="1" customWidth="1"/>
    <col min="40" max="47" width="0" style="0" hidden="1" customWidth="1"/>
    <col min="48" max="48" width="10.57421875" style="0" hidden="1" customWidth="1"/>
    <col min="49" max="54" width="0" style="0" hidden="1" customWidth="1"/>
    <col min="55" max="55" width="11.00390625" style="0" hidden="1" customWidth="1"/>
    <col min="56" max="56" width="11.28125" style="0" hidden="1" customWidth="1"/>
    <col min="57" max="61" width="0" style="0" hidden="1" customWidth="1"/>
    <col min="62" max="62" width="12.00390625" style="0" hidden="1" customWidth="1"/>
    <col min="63" max="63" width="11.140625" style="0" hidden="1" customWidth="1"/>
    <col min="64" max="64" width="11.57421875" style="0" hidden="1" customWidth="1"/>
    <col min="65" max="65" width="0" style="0" hidden="1" customWidth="1"/>
    <col min="66" max="66" width="9.8515625" style="0" hidden="1" customWidth="1"/>
    <col min="67" max="67" width="0" style="0" hidden="1" customWidth="1"/>
    <col min="68" max="68" width="10.421875" style="0" hidden="1" customWidth="1"/>
    <col min="69" max="69" width="10.7109375" style="0" hidden="1" customWidth="1"/>
    <col min="70" max="71" width="0" style="0" hidden="1" customWidth="1"/>
    <col min="72" max="72" width="9.8515625" style="0" hidden="1" customWidth="1"/>
    <col min="73" max="74" width="0" style="0" hidden="1" customWidth="1"/>
    <col min="75" max="75" width="12.421875" style="0" hidden="1" customWidth="1"/>
    <col min="76" max="77" width="0" style="0" hidden="1" customWidth="1"/>
    <col min="78" max="78" width="12.00390625" style="0" hidden="1" customWidth="1"/>
    <col min="79" max="81" width="0" style="0" hidden="1" customWidth="1"/>
    <col min="82" max="82" width="11.421875" style="0" hidden="1" customWidth="1"/>
    <col min="83" max="83" width="10.00390625" style="0" hidden="1" customWidth="1"/>
    <col min="84" max="84" width="10.28125" style="0" hidden="1" customWidth="1"/>
    <col min="85" max="85" width="10.8515625" style="0" hidden="1" customWidth="1"/>
    <col min="86" max="86" width="10.57421875" style="0" hidden="1" customWidth="1"/>
    <col min="87" max="87" width="10.140625" style="0" hidden="1" customWidth="1"/>
    <col min="88" max="97" width="0" style="0" hidden="1" customWidth="1"/>
    <col min="98" max="98" width="16.140625" style="0" customWidth="1"/>
    <col min="104" max="104" width="10.421875" style="0" customWidth="1"/>
    <col min="105" max="105" width="11.7109375" style="0" customWidth="1"/>
    <col min="106" max="106" width="14.140625" style="0" customWidth="1"/>
    <col min="107" max="107" width="11.140625" style="0" customWidth="1"/>
  </cols>
  <sheetData>
    <row r="1" spans="1:107" s="37" customFormat="1" ht="15.75">
      <c r="A1" s="35"/>
      <c r="B1" s="46"/>
      <c r="C1" s="46"/>
      <c r="D1" s="46"/>
      <c r="E1" s="46"/>
      <c r="F1" s="46"/>
      <c r="G1" s="46"/>
      <c r="H1" s="46"/>
      <c r="I1" s="46"/>
      <c r="J1" s="46"/>
      <c r="K1" s="50" t="s">
        <v>0</v>
      </c>
      <c r="L1" s="50"/>
      <c r="M1" s="44" t="s">
        <v>0</v>
      </c>
      <c r="N1" s="44"/>
      <c r="O1" s="44"/>
      <c r="P1" s="44"/>
      <c r="Q1" s="44" t="s">
        <v>0</v>
      </c>
      <c r="R1" s="44"/>
      <c r="S1" s="44"/>
      <c r="T1" s="44"/>
      <c r="U1" s="44"/>
      <c r="V1" s="44" t="s">
        <v>0</v>
      </c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 t="s">
        <v>0</v>
      </c>
      <c r="AH1" s="44"/>
      <c r="AI1" s="44"/>
      <c r="AJ1" s="44"/>
      <c r="AK1" s="44"/>
      <c r="AL1" s="45" t="s">
        <v>1</v>
      </c>
      <c r="AM1" s="45"/>
      <c r="AN1" s="45"/>
      <c r="AO1" s="45"/>
      <c r="AP1" s="45"/>
      <c r="AQ1" s="45" t="s">
        <v>1</v>
      </c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 t="s">
        <v>1</v>
      </c>
      <c r="BD1" s="45"/>
      <c r="BE1" s="45"/>
      <c r="BF1" s="45"/>
      <c r="BG1" s="45"/>
      <c r="BH1" s="45"/>
      <c r="BI1" s="45"/>
      <c r="BJ1" s="44" t="s">
        <v>1</v>
      </c>
      <c r="BK1" s="44"/>
      <c r="BL1" s="44"/>
      <c r="BM1" s="44"/>
      <c r="BN1" s="44" t="s">
        <v>1</v>
      </c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 t="s">
        <v>1</v>
      </c>
      <c r="BZ1" s="44"/>
      <c r="CA1" s="44"/>
      <c r="CB1" s="44"/>
      <c r="CC1" s="44"/>
      <c r="CD1" s="44"/>
      <c r="CE1" s="44"/>
      <c r="CF1" s="44"/>
      <c r="CG1" s="44"/>
      <c r="CH1" s="44" t="s">
        <v>8</v>
      </c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1" t="s">
        <v>8</v>
      </c>
      <c r="CU1" s="54" t="s">
        <v>8</v>
      </c>
      <c r="CV1" s="54"/>
      <c r="CW1" s="54"/>
      <c r="CX1" s="54"/>
      <c r="CY1" s="54"/>
      <c r="CZ1" s="54"/>
      <c r="DA1" s="54"/>
      <c r="DB1" s="54"/>
      <c r="DC1" s="55"/>
    </row>
    <row r="2" spans="1:107" s="33" customFormat="1" ht="27" customHeight="1">
      <c r="A2" s="36"/>
      <c r="B2" s="38" t="s">
        <v>2</v>
      </c>
      <c r="C2" s="47" t="s">
        <v>3</v>
      </c>
      <c r="D2" s="48"/>
      <c r="E2" s="48"/>
      <c r="F2" s="48"/>
      <c r="G2" s="48"/>
      <c r="H2" s="48"/>
      <c r="I2" s="48"/>
      <c r="J2" s="48"/>
      <c r="K2" s="49" t="s">
        <v>4</v>
      </c>
      <c r="L2" s="49"/>
      <c r="M2" s="49" t="s">
        <v>4</v>
      </c>
      <c r="N2" s="49"/>
      <c r="O2" s="49"/>
      <c r="P2" s="49"/>
      <c r="Q2" s="43" t="s">
        <v>5</v>
      </c>
      <c r="R2" s="43"/>
      <c r="S2" s="43"/>
      <c r="T2" s="43"/>
      <c r="U2" s="43"/>
      <c r="V2" s="43" t="s">
        <v>5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 t="s">
        <v>5</v>
      </c>
      <c r="AH2" s="43"/>
      <c r="AI2" s="43"/>
      <c r="AJ2" s="43"/>
      <c r="AK2" s="43"/>
      <c r="AL2" s="43" t="s">
        <v>6</v>
      </c>
      <c r="AM2" s="43"/>
      <c r="AN2" s="43"/>
      <c r="AO2" s="43"/>
      <c r="AP2" s="43"/>
      <c r="AQ2" s="43" t="s">
        <v>6</v>
      </c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 t="s">
        <v>6</v>
      </c>
      <c r="BD2" s="43"/>
      <c r="BE2" s="43"/>
      <c r="BF2" s="43"/>
      <c r="BG2" s="43"/>
      <c r="BH2" s="43"/>
      <c r="BI2" s="43"/>
      <c r="BJ2" s="43" t="s">
        <v>7</v>
      </c>
      <c r="BK2" s="43"/>
      <c r="BL2" s="43"/>
      <c r="BM2" s="43"/>
      <c r="BN2" s="43" t="s">
        <v>7</v>
      </c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 t="s">
        <v>7</v>
      </c>
      <c r="BZ2" s="43"/>
      <c r="CA2" s="43"/>
      <c r="CB2" s="43"/>
      <c r="CC2" s="43"/>
      <c r="CD2" s="43"/>
      <c r="CE2" s="43"/>
      <c r="CF2" s="43"/>
      <c r="CG2" s="43"/>
      <c r="CH2" s="48" t="s">
        <v>216</v>
      </c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2" t="s">
        <v>216</v>
      </c>
      <c r="CU2" s="52" t="s">
        <v>217</v>
      </c>
      <c r="CV2" s="52"/>
      <c r="CW2" s="52"/>
      <c r="CX2" s="52"/>
      <c r="CY2" s="52"/>
      <c r="CZ2" s="52"/>
      <c r="DA2" s="52"/>
      <c r="DB2" s="52"/>
      <c r="DC2" s="56"/>
    </row>
    <row r="3" spans="1:107" s="28" customFormat="1" ht="96.75" customHeight="1">
      <c r="A3" s="22"/>
      <c r="B3" s="23" t="s">
        <v>9</v>
      </c>
      <c r="C3" s="23" t="s">
        <v>10</v>
      </c>
      <c r="D3" s="23" t="s">
        <v>11</v>
      </c>
      <c r="E3" s="23" t="s">
        <v>12</v>
      </c>
      <c r="F3" s="23" t="s">
        <v>13</v>
      </c>
      <c r="G3" s="23" t="s">
        <v>14</v>
      </c>
      <c r="H3" s="23" t="s">
        <v>15</v>
      </c>
      <c r="I3" s="23" t="s">
        <v>16</v>
      </c>
      <c r="J3" s="24" t="s">
        <v>201</v>
      </c>
      <c r="K3" s="25" t="s">
        <v>17</v>
      </c>
      <c r="L3" s="25" t="s">
        <v>18</v>
      </c>
      <c r="M3" s="23" t="s">
        <v>19</v>
      </c>
      <c r="N3" s="23" t="s">
        <v>20</v>
      </c>
      <c r="O3" s="24" t="s">
        <v>202</v>
      </c>
      <c r="P3" s="23" t="s">
        <v>21</v>
      </c>
      <c r="Q3" s="23" t="s">
        <v>22</v>
      </c>
      <c r="R3" s="23" t="s">
        <v>23</v>
      </c>
      <c r="S3" s="23" t="s">
        <v>24</v>
      </c>
      <c r="T3" s="23" t="s">
        <v>25</v>
      </c>
      <c r="U3" s="34" t="s">
        <v>26</v>
      </c>
      <c r="V3" s="23" t="s">
        <v>27</v>
      </c>
      <c r="W3" s="23" t="s">
        <v>28</v>
      </c>
      <c r="X3" s="23" t="s">
        <v>29</v>
      </c>
      <c r="Y3" s="23" t="s">
        <v>209</v>
      </c>
      <c r="Z3" s="23" t="s">
        <v>30</v>
      </c>
      <c r="AA3" s="23" t="s">
        <v>31</v>
      </c>
      <c r="AB3" s="23" t="s">
        <v>32</v>
      </c>
      <c r="AC3" s="24" t="s">
        <v>203</v>
      </c>
      <c r="AD3" s="23" t="s">
        <v>210</v>
      </c>
      <c r="AE3" s="23" t="s">
        <v>33</v>
      </c>
      <c r="AF3" s="23" t="s">
        <v>34</v>
      </c>
      <c r="AG3" s="23" t="s">
        <v>215</v>
      </c>
      <c r="AH3" s="23" t="s">
        <v>35</v>
      </c>
      <c r="AI3" s="24" t="s">
        <v>204</v>
      </c>
      <c r="AJ3" s="23" t="s">
        <v>36</v>
      </c>
      <c r="AK3" s="24" t="s">
        <v>205</v>
      </c>
      <c r="AL3" s="24" t="s">
        <v>206</v>
      </c>
      <c r="AM3" s="24" t="s">
        <v>207</v>
      </c>
      <c r="AN3" s="23" t="s">
        <v>37</v>
      </c>
      <c r="AO3" s="23" t="s">
        <v>38</v>
      </c>
      <c r="AP3" s="23" t="s">
        <v>39</v>
      </c>
      <c r="AQ3" s="23" t="s">
        <v>40</v>
      </c>
      <c r="AR3" s="23" t="s">
        <v>41</v>
      </c>
      <c r="AS3" s="23" t="s">
        <v>42</v>
      </c>
      <c r="AT3" s="23" t="s">
        <v>43</v>
      </c>
      <c r="AU3" s="24" t="s">
        <v>44</v>
      </c>
      <c r="AV3" s="23" t="s">
        <v>45</v>
      </c>
      <c r="AW3" s="24" t="s">
        <v>46</v>
      </c>
      <c r="AX3" s="23" t="s">
        <v>47</v>
      </c>
      <c r="AY3" s="26" t="s">
        <v>211</v>
      </c>
      <c r="AZ3" s="23" t="s">
        <v>212</v>
      </c>
      <c r="BA3" s="23" t="s">
        <v>50</v>
      </c>
      <c r="BB3" s="23" t="s">
        <v>51</v>
      </c>
      <c r="BC3" s="23" t="s">
        <v>52</v>
      </c>
      <c r="BD3" s="23" t="s">
        <v>53</v>
      </c>
      <c r="BE3" s="23" t="s">
        <v>54</v>
      </c>
      <c r="BF3" s="23" t="s">
        <v>55</v>
      </c>
      <c r="BG3" s="23" t="s">
        <v>56</v>
      </c>
      <c r="BH3" s="23" t="s">
        <v>57</v>
      </c>
      <c r="BI3" s="23" t="s">
        <v>58</v>
      </c>
      <c r="BJ3" s="24" t="s">
        <v>206</v>
      </c>
      <c r="BK3" s="24" t="s">
        <v>207</v>
      </c>
      <c r="BL3" s="23" t="s">
        <v>37</v>
      </c>
      <c r="BM3" s="23" t="s">
        <v>38</v>
      </c>
      <c r="BN3" s="23" t="s">
        <v>41</v>
      </c>
      <c r="BO3" s="23" t="s">
        <v>42</v>
      </c>
      <c r="BP3" s="23" t="s">
        <v>59</v>
      </c>
      <c r="BQ3" s="23" t="s">
        <v>45</v>
      </c>
      <c r="BR3" s="24" t="s">
        <v>46</v>
      </c>
      <c r="BS3" s="23" t="s">
        <v>47</v>
      </c>
      <c r="BT3" s="26" t="s">
        <v>48</v>
      </c>
      <c r="BU3" s="23" t="s">
        <v>49</v>
      </c>
      <c r="BV3" s="23" t="s">
        <v>50</v>
      </c>
      <c r="BW3" s="23" t="s">
        <v>51</v>
      </c>
      <c r="BX3" s="23" t="s">
        <v>60</v>
      </c>
      <c r="BY3" s="23" t="s">
        <v>53</v>
      </c>
      <c r="BZ3" s="23" t="s">
        <v>54</v>
      </c>
      <c r="CA3" s="23" t="s">
        <v>55</v>
      </c>
      <c r="CB3" s="23" t="s">
        <v>61</v>
      </c>
      <c r="CC3" s="23" t="s">
        <v>57</v>
      </c>
      <c r="CD3" s="23" t="s">
        <v>62</v>
      </c>
      <c r="CE3" s="24" t="s">
        <v>63</v>
      </c>
      <c r="CF3" s="24" t="s">
        <v>64</v>
      </c>
      <c r="CG3" s="23" t="s">
        <v>65</v>
      </c>
      <c r="CH3" s="24" t="s">
        <v>66</v>
      </c>
      <c r="CI3" s="23" t="s">
        <v>67</v>
      </c>
      <c r="CJ3" s="23" t="s">
        <v>68</v>
      </c>
      <c r="CK3" s="24" t="s">
        <v>208</v>
      </c>
      <c r="CL3" s="23" t="s">
        <v>69</v>
      </c>
      <c r="CM3" s="23" t="s">
        <v>70</v>
      </c>
      <c r="CN3" s="23" t="s">
        <v>71</v>
      </c>
      <c r="CO3" s="23" t="s">
        <v>72</v>
      </c>
      <c r="CP3" s="23" t="s">
        <v>73</v>
      </c>
      <c r="CQ3" s="24" t="s">
        <v>74</v>
      </c>
      <c r="CR3" s="23" t="s">
        <v>75</v>
      </c>
      <c r="CS3" s="23" t="s">
        <v>76</v>
      </c>
      <c r="CT3" s="23" t="s">
        <v>71</v>
      </c>
      <c r="CU3" s="23" t="s">
        <v>77</v>
      </c>
      <c r="CV3" s="23" t="s">
        <v>78</v>
      </c>
      <c r="CW3" s="23" t="s">
        <v>79</v>
      </c>
      <c r="CX3" s="23" t="s">
        <v>80</v>
      </c>
      <c r="CY3" s="23" t="s">
        <v>213</v>
      </c>
      <c r="CZ3" s="23" t="s">
        <v>81</v>
      </c>
      <c r="DA3" s="23" t="s">
        <v>214</v>
      </c>
      <c r="DB3" s="24" t="s">
        <v>82</v>
      </c>
      <c r="DC3" s="27" t="s">
        <v>83</v>
      </c>
    </row>
    <row r="4" spans="1:107" ht="16.5" thickBot="1">
      <c r="A4" s="1" t="s">
        <v>84</v>
      </c>
      <c r="B4" s="2" t="s">
        <v>85</v>
      </c>
      <c r="C4" s="3" t="s">
        <v>86</v>
      </c>
      <c r="D4" s="3" t="s">
        <v>87</v>
      </c>
      <c r="E4" s="3" t="s">
        <v>88</v>
      </c>
      <c r="F4" s="3" t="s">
        <v>89</v>
      </c>
      <c r="G4" s="3" t="s">
        <v>90</v>
      </c>
      <c r="H4" s="3" t="s">
        <v>91</v>
      </c>
      <c r="I4" s="4" t="s">
        <v>92</v>
      </c>
      <c r="J4" s="2" t="s">
        <v>93</v>
      </c>
      <c r="K4" s="3" t="s">
        <v>94</v>
      </c>
      <c r="L4" s="3" t="s">
        <v>95</v>
      </c>
      <c r="M4" s="3" t="s">
        <v>96</v>
      </c>
      <c r="N4" s="3" t="s">
        <v>97</v>
      </c>
      <c r="O4" s="2" t="s">
        <v>98</v>
      </c>
      <c r="P4" s="4" t="s">
        <v>99</v>
      </c>
      <c r="Q4" s="3" t="s">
        <v>100</v>
      </c>
      <c r="R4" s="3" t="s">
        <v>101</v>
      </c>
      <c r="S4" s="3" t="s">
        <v>102</v>
      </c>
      <c r="T4" s="4" t="s">
        <v>103</v>
      </c>
      <c r="U4" s="3" t="s">
        <v>104</v>
      </c>
      <c r="V4" s="3" t="s">
        <v>105</v>
      </c>
      <c r="W4" s="3" t="s">
        <v>106</v>
      </c>
      <c r="X4" s="3" t="s">
        <v>107</v>
      </c>
      <c r="Y4" s="3" t="s">
        <v>108</v>
      </c>
      <c r="Z4" s="3" t="s">
        <v>109</v>
      </c>
      <c r="AA4" s="3" t="s">
        <v>110</v>
      </c>
      <c r="AB4" s="4" t="s">
        <v>111</v>
      </c>
      <c r="AC4" s="4" t="s">
        <v>112</v>
      </c>
      <c r="AD4" s="5" t="s">
        <v>113</v>
      </c>
      <c r="AE4" s="3" t="s">
        <v>114</v>
      </c>
      <c r="AF4" s="3" t="s">
        <v>115</v>
      </c>
      <c r="AG4" s="3" t="s">
        <v>116</v>
      </c>
      <c r="AH4" s="3" t="s">
        <v>117</v>
      </c>
      <c r="AI4" s="3" t="s">
        <v>118</v>
      </c>
      <c r="AJ4" s="3" t="s">
        <v>119</v>
      </c>
      <c r="AK4" s="4" t="s">
        <v>120</v>
      </c>
      <c r="AL4" s="4" t="s">
        <v>121</v>
      </c>
      <c r="AM4" s="3" t="s">
        <v>122</v>
      </c>
      <c r="AN4" s="3" t="s">
        <v>123</v>
      </c>
      <c r="AO4" s="3" t="s">
        <v>124</v>
      </c>
      <c r="AP4" s="3" t="s">
        <v>125</v>
      </c>
      <c r="AQ4" s="3" t="s">
        <v>126</v>
      </c>
      <c r="AR4" s="3" t="s">
        <v>127</v>
      </c>
      <c r="AS4" s="3" t="s">
        <v>128</v>
      </c>
      <c r="AT4" s="3" t="s">
        <v>129</v>
      </c>
      <c r="AU4" s="4" t="s">
        <v>130</v>
      </c>
      <c r="AV4" s="3" t="s">
        <v>131</v>
      </c>
      <c r="AW4" s="3" t="s">
        <v>132</v>
      </c>
      <c r="AX4" s="3" t="s">
        <v>133</v>
      </c>
      <c r="AY4" s="3" t="s">
        <v>134</v>
      </c>
      <c r="AZ4" s="3" t="s">
        <v>135</v>
      </c>
      <c r="BA4" s="3" t="s">
        <v>136</v>
      </c>
      <c r="BB4" s="3" t="s">
        <v>137</v>
      </c>
      <c r="BC4" s="3" t="s">
        <v>138</v>
      </c>
      <c r="BD4" s="3" t="s">
        <v>139</v>
      </c>
      <c r="BE4" s="3" t="s">
        <v>140</v>
      </c>
      <c r="BF4" s="3" t="s">
        <v>141</v>
      </c>
      <c r="BG4" s="3" t="s">
        <v>142</v>
      </c>
      <c r="BH4" s="3" t="s">
        <v>143</v>
      </c>
      <c r="BI4" s="4" t="s">
        <v>144</v>
      </c>
      <c r="BJ4" s="3" t="s">
        <v>121</v>
      </c>
      <c r="BK4" s="3" t="s">
        <v>122</v>
      </c>
      <c r="BL4" s="3" t="s">
        <v>123</v>
      </c>
      <c r="BM4" s="3" t="s">
        <v>124</v>
      </c>
      <c r="BN4" s="3" t="s">
        <v>127</v>
      </c>
      <c r="BO4" s="4" t="s">
        <v>128</v>
      </c>
      <c r="BP4" s="3" t="s">
        <v>129</v>
      </c>
      <c r="BQ4" s="3" t="s">
        <v>131</v>
      </c>
      <c r="BR4" s="3" t="s">
        <v>132</v>
      </c>
      <c r="BS4" s="3" t="s">
        <v>133</v>
      </c>
      <c r="BT4" s="3" t="s">
        <v>134</v>
      </c>
      <c r="BU4" s="3" t="s">
        <v>135</v>
      </c>
      <c r="BV4" s="4" t="s">
        <v>136</v>
      </c>
      <c r="BW4" s="3" t="s">
        <v>137</v>
      </c>
      <c r="BX4" s="3" t="s">
        <v>138</v>
      </c>
      <c r="BY4" s="3" t="s">
        <v>139</v>
      </c>
      <c r="BZ4" s="3" t="s">
        <v>140</v>
      </c>
      <c r="CA4" s="3" t="s">
        <v>141</v>
      </c>
      <c r="CB4" s="3" t="s">
        <v>142</v>
      </c>
      <c r="CC4" s="3" t="s">
        <v>143</v>
      </c>
      <c r="CD4" s="3" t="s">
        <v>144</v>
      </c>
      <c r="CE4" s="3" t="s">
        <v>145</v>
      </c>
      <c r="CF4" s="3" t="s">
        <v>146</v>
      </c>
      <c r="CG4" s="3" t="s">
        <v>147</v>
      </c>
      <c r="CH4" s="3" t="s">
        <v>148</v>
      </c>
      <c r="CI4" s="3" t="s">
        <v>149</v>
      </c>
      <c r="CJ4" s="4" t="s">
        <v>150</v>
      </c>
      <c r="CK4" s="3" t="s">
        <v>151</v>
      </c>
      <c r="CL4" s="3" t="s">
        <v>152</v>
      </c>
      <c r="CM4" s="3" t="s">
        <v>153</v>
      </c>
      <c r="CN4" s="3" t="s">
        <v>154</v>
      </c>
      <c r="CO4" s="3" t="s">
        <v>155</v>
      </c>
      <c r="CP4" s="3" t="s">
        <v>156</v>
      </c>
      <c r="CQ4" s="3" t="s">
        <v>157</v>
      </c>
      <c r="CR4" s="3" t="s">
        <v>158</v>
      </c>
      <c r="CS4" s="3" t="s">
        <v>159</v>
      </c>
      <c r="CT4" s="3" t="s">
        <v>160</v>
      </c>
      <c r="CU4" s="4" t="s">
        <v>161</v>
      </c>
      <c r="CV4" s="3" t="s">
        <v>162</v>
      </c>
      <c r="CW4" s="3" t="s">
        <v>163</v>
      </c>
      <c r="CX4" s="3" t="s">
        <v>164</v>
      </c>
      <c r="CY4" s="3" t="s">
        <v>165</v>
      </c>
      <c r="CZ4" s="3" t="s">
        <v>166</v>
      </c>
      <c r="DA4" s="3" t="s">
        <v>167</v>
      </c>
      <c r="DB4" s="3" t="s">
        <v>168</v>
      </c>
      <c r="DC4" s="3" t="s">
        <v>169</v>
      </c>
    </row>
    <row r="5" spans="1:107" ht="15">
      <c r="A5" s="6" t="s">
        <v>170</v>
      </c>
      <c r="B5" s="7">
        <v>1</v>
      </c>
      <c r="C5" s="8">
        <f>D5+E5</f>
        <v>11.4</v>
      </c>
      <c r="D5" s="9">
        <v>8.4</v>
      </c>
      <c r="E5" s="9">
        <v>3</v>
      </c>
      <c r="F5" s="9">
        <v>13</v>
      </c>
      <c r="G5" s="9">
        <v>11</v>
      </c>
      <c r="H5" s="9">
        <v>0</v>
      </c>
      <c r="I5" s="9">
        <v>3.7</v>
      </c>
      <c r="J5" s="8">
        <f>C5+F5+H5+I5</f>
        <v>28.099999999999998</v>
      </c>
      <c r="K5" s="10">
        <v>801160.08</v>
      </c>
      <c r="L5" s="10">
        <v>544024.08</v>
      </c>
      <c r="M5" s="11">
        <f>K5-L5</f>
        <v>257136</v>
      </c>
      <c r="N5" s="12">
        <v>583295</v>
      </c>
      <c r="O5" s="11">
        <f>K5+N5</f>
        <v>1384455.08</v>
      </c>
      <c r="P5" s="10">
        <v>57304.64</v>
      </c>
      <c r="Q5" s="10">
        <v>247036</v>
      </c>
      <c r="R5" s="10">
        <v>236255</v>
      </c>
      <c r="S5" s="10">
        <v>10781</v>
      </c>
      <c r="T5" s="11">
        <f>U5+V5</f>
        <v>172101</v>
      </c>
      <c r="U5" s="10">
        <v>126989</v>
      </c>
      <c r="V5" s="10">
        <v>45112</v>
      </c>
      <c r="W5" s="10">
        <v>5080</v>
      </c>
      <c r="X5" s="10">
        <v>1296</v>
      </c>
      <c r="Y5" s="10">
        <v>221537</v>
      </c>
      <c r="Z5" s="10">
        <v>179760</v>
      </c>
      <c r="AA5" s="10">
        <v>-660</v>
      </c>
      <c r="AB5" s="10">
        <v>0</v>
      </c>
      <c r="AC5" s="11">
        <f>SUM(Q5,T5,W5,X5,Y5,AA5,AB5)</f>
        <v>646390</v>
      </c>
      <c r="AD5" s="10">
        <v>0</v>
      </c>
      <c r="AE5" s="10">
        <v>7208</v>
      </c>
      <c r="AF5" s="10">
        <v>16383</v>
      </c>
      <c r="AG5" s="10">
        <v>35046</v>
      </c>
      <c r="AH5" s="10">
        <v>288565</v>
      </c>
      <c r="AI5" s="11">
        <f>SUM(O5,P5,Q5,T5,W5,X5,Y5,AA5,AB5,AD5,AE5,AF5,AG5,AH5)</f>
        <v>2435351.7199999997</v>
      </c>
      <c r="AJ5" s="10">
        <v>551543</v>
      </c>
      <c r="AK5" s="11">
        <f>AJ5+AI5</f>
        <v>2986894.7199999997</v>
      </c>
      <c r="AL5" s="13">
        <f>SUM(AN5,AR5,AS5,AT5)</f>
        <v>4902</v>
      </c>
      <c r="AM5" s="14">
        <v>11556</v>
      </c>
      <c r="AN5" s="14">
        <v>3832</v>
      </c>
      <c r="AO5" s="14">
        <v>11556</v>
      </c>
      <c r="AP5" s="14">
        <v>3045</v>
      </c>
      <c r="AQ5" s="14">
        <v>787</v>
      </c>
      <c r="AR5" s="14">
        <v>845</v>
      </c>
      <c r="AS5" s="14">
        <v>150</v>
      </c>
      <c r="AT5" s="14">
        <v>75</v>
      </c>
      <c r="AU5" s="14">
        <v>1910</v>
      </c>
      <c r="AV5" s="14" t="s">
        <v>171</v>
      </c>
      <c r="AW5" s="14">
        <v>0</v>
      </c>
      <c r="AX5" s="14">
        <v>0</v>
      </c>
      <c r="AY5" s="14">
        <v>0</v>
      </c>
      <c r="AZ5" s="14">
        <v>0</v>
      </c>
      <c r="BA5" s="14">
        <v>5427</v>
      </c>
      <c r="BB5" s="14">
        <v>70</v>
      </c>
      <c r="BC5" s="14">
        <v>2</v>
      </c>
      <c r="BD5" s="14">
        <v>20</v>
      </c>
      <c r="BE5" s="14">
        <v>11</v>
      </c>
      <c r="BF5" s="14">
        <v>112</v>
      </c>
      <c r="BG5" s="14">
        <v>64</v>
      </c>
      <c r="BH5" s="14">
        <v>160</v>
      </c>
      <c r="BI5" s="14" t="s">
        <v>171</v>
      </c>
      <c r="BJ5" s="13">
        <f aca="true" t="shared" si="0" ref="BJ5:BJ27">SUM(BL5,BN5,BO5,BP5)</f>
        <v>484496</v>
      </c>
      <c r="BK5" s="14">
        <v>397237</v>
      </c>
      <c r="BL5" s="14">
        <v>386873</v>
      </c>
      <c r="BM5" s="14">
        <v>0</v>
      </c>
      <c r="BN5" s="14">
        <v>86150</v>
      </c>
      <c r="BO5" s="14">
        <v>7568</v>
      </c>
      <c r="BP5" s="14">
        <v>3905</v>
      </c>
      <c r="BQ5" s="14" t="s">
        <v>171</v>
      </c>
      <c r="BR5" s="14">
        <v>507</v>
      </c>
      <c r="BS5" s="14">
        <v>3820</v>
      </c>
      <c r="BT5" s="14">
        <v>431</v>
      </c>
      <c r="BU5" s="14">
        <v>76</v>
      </c>
      <c r="BV5" s="14">
        <v>25896</v>
      </c>
      <c r="BW5" s="14">
        <v>728245</v>
      </c>
      <c r="BX5" s="14">
        <v>812</v>
      </c>
      <c r="BY5" s="14">
        <v>14072</v>
      </c>
      <c r="BZ5" s="14">
        <v>161</v>
      </c>
      <c r="CA5" s="14">
        <v>2903</v>
      </c>
      <c r="CB5" s="14">
        <v>5883</v>
      </c>
      <c r="CC5" s="14">
        <v>2413</v>
      </c>
      <c r="CD5" s="14" t="s">
        <v>171</v>
      </c>
      <c r="CE5" s="14">
        <v>38581</v>
      </c>
      <c r="CF5" s="14">
        <v>42531</v>
      </c>
      <c r="CG5" s="14">
        <v>355</v>
      </c>
      <c r="CH5" s="14">
        <v>6302</v>
      </c>
      <c r="CI5" s="14">
        <v>2107</v>
      </c>
      <c r="CJ5" s="14">
        <v>4990</v>
      </c>
      <c r="CK5" s="13">
        <f>SUM(CI5,CJ5)</f>
        <v>7097</v>
      </c>
      <c r="CL5" s="14">
        <v>4703</v>
      </c>
      <c r="CM5" s="14">
        <v>273</v>
      </c>
      <c r="CN5" s="14">
        <v>0</v>
      </c>
      <c r="CO5" s="14">
        <v>1991</v>
      </c>
      <c r="CP5" s="14">
        <v>2392</v>
      </c>
      <c r="CQ5" s="13">
        <f>SUM(CP5,CO5)</f>
        <v>4383</v>
      </c>
      <c r="CR5" s="14">
        <v>2774</v>
      </c>
      <c r="CS5" s="14">
        <v>409</v>
      </c>
      <c r="CT5" s="14">
        <v>0</v>
      </c>
      <c r="CU5" s="14">
        <v>345</v>
      </c>
      <c r="CV5" s="14">
        <v>9106</v>
      </c>
      <c r="CW5" s="14">
        <v>160</v>
      </c>
      <c r="CX5" s="14">
        <v>80</v>
      </c>
      <c r="CY5" s="14">
        <v>288</v>
      </c>
      <c r="CZ5" s="14">
        <v>85.5</v>
      </c>
      <c r="DA5" s="14">
        <v>117</v>
      </c>
      <c r="DB5" s="14">
        <v>14102</v>
      </c>
      <c r="DC5" s="14">
        <v>459</v>
      </c>
    </row>
    <row r="6" spans="1:107" ht="15">
      <c r="A6" s="6" t="s">
        <v>172</v>
      </c>
      <c r="B6" s="7">
        <v>0</v>
      </c>
      <c r="C6" s="8">
        <f>D6+E6</f>
        <v>9.5</v>
      </c>
      <c r="D6" s="9">
        <v>8.5</v>
      </c>
      <c r="E6" s="9">
        <v>1</v>
      </c>
      <c r="F6" s="9">
        <v>9</v>
      </c>
      <c r="G6" s="9">
        <v>7</v>
      </c>
      <c r="H6" s="9">
        <v>0</v>
      </c>
      <c r="I6" s="9">
        <v>7.5</v>
      </c>
      <c r="J6" s="8">
        <f>C6+F6+H6+I6</f>
        <v>26</v>
      </c>
      <c r="K6" s="10">
        <v>700453</v>
      </c>
      <c r="L6" s="10">
        <v>565453</v>
      </c>
      <c r="M6" s="11">
        <f>K6-L6</f>
        <v>135000</v>
      </c>
      <c r="N6" s="15">
        <v>359545</v>
      </c>
      <c r="O6" s="11">
        <f>K6+N6</f>
        <v>1059998</v>
      </c>
      <c r="P6" s="10">
        <v>45491</v>
      </c>
      <c r="Q6" s="10">
        <v>79880</v>
      </c>
      <c r="R6" s="10">
        <v>70408</v>
      </c>
      <c r="S6" s="10">
        <v>9472</v>
      </c>
      <c r="T6" s="11">
        <f>U6+V6</f>
        <v>3682</v>
      </c>
      <c r="U6" s="10">
        <v>3682</v>
      </c>
      <c r="V6" s="10">
        <v>0</v>
      </c>
      <c r="W6" s="10">
        <v>0</v>
      </c>
      <c r="X6" s="10">
        <v>9463</v>
      </c>
      <c r="Y6" s="10">
        <v>154789</v>
      </c>
      <c r="Z6" s="10">
        <v>39262</v>
      </c>
      <c r="AA6" s="10">
        <v>2118</v>
      </c>
      <c r="AB6" s="10">
        <v>13724</v>
      </c>
      <c r="AC6" s="11">
        <v>263656</v>
      </c>
      <c r="AD6" s="10">
        <v>6871</v>
      </c>
      <c r="AE6" s="10">
        <v>0</v>
      </c>
      <c r="AF6" s="10">
        <v>38212</v>
      </c>
      <c r="AG6" s="10">
        <v>29660</v>
      </c>
      <c r="AH6" s="10">
        <v>0</v>
      </c>
      <c r="AI6" s="11">
        <f aca="true" t="shared" si="1" ref="AI6:AI27">SUM(O6,P6,Q6,T6,W6,X6,Y6,AA6,AB6,AD6,AE6,AF6,AG6,AH6)</f>
        <v>1443888</v>
      </c>
      <c r="AJ6" s="10">
        <v>414688</v>
      </c>
      <c r="AK6" s="11">
        <f>AJ6+AI6</f>
        <v>1858576</v>
      </c>
      <c r="AL6" s="13">
        <f>SUM(AN6,AR6,AS6,AT6)</f>
        <v>2608</v>
      </c>
      <c r="AM6" s="14">
        <v>0</v>
      </c>
      <c r="AN6">
        <v>1994</v>
      </c>
      <c r="AO6" s="14">
        <v>0</v>
      </c>
      <c r="AP6" s="14">
        <v>1694</v>
      </c>
      <c r="AQ6" s="14">
        <v>300</v>
      </c>
      <c r="AR6" s="14">
        <v>0</v>
      </c>
      <c r="AS6" s="14">
        <v>214</v>
      </c>
      <c r="AT6" s="14">
        <v>400</v>
      </c>
      <c r="AU6" s="14">
        <v>120</v>
      </c>
      <c r="AV6" s="14">
        <v>0</v>
      </c>
      <c r="AW6" s="14">
        <v>47</v>
      </c>
      <c r="AX6" s="14">
        <v>47</v>
      </c>
      <c r="AY6" s="14">
        <v>47</v>
      </c>
      <c r="AZ6" s="14">
        <v>0</v>
      </c>
      <c r="BA6" s="14">
        <v>11007</v>
      </c>
      <c r="BB6" s="14">
        <v>0</v>
      </c>
      <c r="BC6" s="14">
        <v>0</v>
      </c>
      <c r="BD6" s="14">
        <v>0</v>
      </c>
      <c r="BE6" s="14">
        <v>0</v>
      </c>
      <c r="BF6" s="14">
        <v>11</v>
      </c>
      <c r="BG6" s="14">
        <v>67</v>
      </c>
      <c r="BH6" s="14">
        <v>0</v>
      </c>
      <c r="BI6" s="14">
        <v>0</v>
      </c>
      <c r="BJ6" s="13">
        <f t="shared" si="0"/>
        <v>74968</v>
      </c>
      <c r="BK6">
        <v>209541</v>
      </c>
      <c r="BL6">
        <v>69875</v>
      </c>
      <c r="BM6">
        <v>134583</v>
      </c>
      <c r="BN6" s="14">
        <v>0</v>
      </c>
      <c r="BO6" s="14">
        <v>4693</v>
      </c>
      <c r="BP6" s="14">
        <v>400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380</v>
      </c>
      <c r="BY6" s="14">
        <v>8</v>
      </c>
      <c r="BZ6" s="14">
        <v>0</v>
      </c>
      <c r="CA6" s="14">
        <v>669</v>
      </c>
      <c r="CB6" s="14">
        <v>1370</v>
      </c>
      <c r="CC6" s="14">
        <v>20</v>
      </c>
      <c r="CD6" s="14">
        <v>133</v>
      </c>
      <c r="CE6" s="14">
        <v>24040</v>
      </c>
      <c r="CF6" s="14">
        <v>2805</v>
      </c>
      <c r="CG6" s="14">
        <v>43</v>
      </c>
      <c r="CH6" s="14">
        <v>2342</v>
      </c>
      <c r="CI6" s="14">
        <v>740</v>
      </c>
      <c r="CJ6" s="14">
        <v>205</v>
      </c>
      <c r="CK6" s="13">
        <v>945</v>
      </c>
      <c r="CL6" s="14">
        <v>414</v>
      </c>
      <c r="CM6" s="14">
        <v>15</v>
      </c>
      <c r="CN6" s="14">
        <v>0</v>
      </c>
      <c r="CO6" s="14">
        <v>1933</v>
      </c>
      <c r="CP6" s="14">
        <v>1737</v>
      </c>
      <c r="CQ6" s="13">
        <f aca="true" t="shared" si="2" ref="CQ6:CQ21">SUM(CP6,CO6)</f>
        <v>3670</v>
      </c>
      <c r="CR6" s="14">
        <v>2650</v>
      </c>
      <c r="CS6" s="14">
        <v>5</v>
      </c>
      <c r="CT6" s="14">
        <v>0</v>
      </c>
      <c r="CU6" s="14">
        <v>154</v>
      </c>
      <c r="CV6" s="14">
        <v>3236</v>
      </c>
      <c r="CW6" s="14">
        <v>64.5</v>
      </c>
      <c r="CX6" s="14">
        <v>82</v>
      </c>
      <c r="CY6" s="14">
        <v>205</v>
      </c>
      <c r="CZ6" s="14">
        <v>81</v>
      </c>
      <c r="DA6" s="14">
        <v>65</v>
      </c>
      <c r="DB6" s="14">
        <v>4403</v>
      </c>
      <c r="DC6" s="14">
        <v>351</v>
      </c>
    </row>
    <row r="7" spans="1:107" ht="15">
      <c r="A7" s="6" t="s">
        <v>173</v>
      </c>
      <c r="B7" s="7">
        <v>0</v>
      </c>
      <c r="C7" s="8">
        <f aca="true" t="shared" si="3" ref="C7:C27">D7+E7</f>
        <v>14.69</v>
      </c>
      <c r="D7" s="9">
        <v>13.69</v>
      </c>
      <c r="E7" s="9">
        <v>1</v>
      </c>
      <c r="F7" s="9">
        <v>31.25</v>
      </c>
      <c r="G7" s="9">
        <v>25.25</v>
      </c>
      <c r="H7" s="9">
        <v>0</v>
      </c>
      <c r="I7" s="9">
        <v>23.77</v>
      </c>
      <c r="J7" s="8">
        <f aca="true" t="shared" si="4" ref="J7:J27">C7+F7+H7+I7</f>
        <v>69.71</v>
      </c>
      <c r="K7" s="10">
        <v>1086322</v>
      </c>
      <c r="L7" s="10">
        <v>950242</v>
      </c>
      <c r="M7" s="11">
        <f aca="true" t="shared" si="5" ref="M7:M27">K7-L7</f>
        <v>136080</v>
      </c>
      <c r="N7" s="15">
        <v>1375040</v>
      </c>
      <c r="O7" s="11">
        <f aca="true" t="shared" si="6" ref="O7:O27">K7+N7</f>
        <v>2461362</v>
      </c>
      <c r="P7" s="10">
        <v>421139</v>
      </c>
      <c r="Q7" s="10">
        <v>208967</v>
      </c>
      <c r="R7" s="10">
        <v>202668</v>
      </c>
      <c r="S7" s="10">
        <v>6299</v>
      </c>
      <c r="T7" s="11">
        <f aca="true" t="shared" si="7" ref="T7:T27">U7+V7</f>
        <v>349507</v>
      </c>
      <c r="U7" s="10">
        <v>267983</v>
      </c>
      <c r="V7" s="10">
        <v>81524</v>
      </c>
      <c r="W7" s="10">
        <v>13213</v>
      </c>
      <c r="X7" s="10">
        <v>10373</v>
      </c>
      <c r="Y7" s="10">
        <v>490693</v>
      </c>
      <c r="Z7" s="10">
        <v>387167</v>
      </c>
      <c r="AA7" s="10">
        <v>6096</v>
      </c>
      <c r="AB7" s="10">
        <v>484</v>
      </c>
      <c r="AC7" s="11">
        <f aca="true" t="shared" si="8" ref="AC7:AC27">SUM(Q7,T7,W7,X7,Y7,AA7,AB7)</f>
        <v>1079333</v>
      </c>
      <c r="AD7" s="10">
        <v>11323</v>
      </c>
      <c r="AE7" s="10">
        <v>20244</v>
      </c>
      <c r="AF7" s="10">
        <v>168745</v>
      </c>
      <c r="AG7" s="10">
        <v>33038</v>
      </c>
      <c r="AH7" s="10">
        <v>54226</v>
      </c>
      <c r="AI7" s="11">
        <f t="shared" si="1"/>
        <v>4249410</v>
      </c>
      <c r="AJ7" s="10">
        <v>0</v>
      </c>
      <c r="AK7" s="11">
        <f aca="true" t="shared" si="9" ref="AK7:AK27">AJ7+AI7</f>
        <v>4249410</v>
      </c>
      <c r="AL7" s="13">
        <f aca="true" t="shared" si="10" ref="AL7:AL27">SUM(AN7,AR7,AS7,AT7)</f>
        <v>5981</v>
      </c>
      <c r="AM7" s="14">
        <v>13256</v>
      </c>
      <c r="AN7" s="14">
        <v>4701</v>
      </c>
      <c r="AO7" s="14" t="s">
        <v>174</v>
      </c>
      <c r="AP7" s="14">
        <v>4641</v>
      </c>
      <c r="AQ7" s="14">
        <v>60</v>
      </c>
      <c r="AR7" s="14">
        <v>1041</v>
      </c>
      <c r="AS7" s="14">
        <v>176</v>
      </c>
      <c r="AT7" s="14">
        <v>63</v>
      </c>
      <c r="AU7" s="14">
        <v>6176</v>
      </c>
      <c r="AV7" s="14">
        <v>0</v>
      </c>
      <c r="AW7" s="14">
        <v>85</v>
      </c>
      <c r="AX7" s="14">
        <v>85</v>
      </c>
      <c r="AY7" s="14">
        <v>83</v>
      </c>
      <c r="AZ7" s="14">
        <v>0</v>
      </c>
      <c r="BA7" s="14" t="s">
        <v>174</v>
      </c>
      <c r="BB7" s="14">
        <v>2228</v>
      </c>
      <c r="BC7" s="14">
        <v>1.5</v>
      </c>
      <c r="BD7" s="14">
        <v>850</v>
      </c>
      <c r="BE7" s="14">
        <v>21116</v>
      </c>
      <c r="BF7" s="14">
        <v>18</v>
      </c>
      <c r="BG7" s="14">
        <v>118</v>
      </c>
      <c r="BH7" s="14">
        <v>10</v>
      </c>
      <c r="BI7" s="14">
        <v>0</v>
      </c>
      <c r="BJ7" s="13">
        <f t="shared" si="0"/>
        <v>953276</v>
      </c>
      <c r="BK7" s="16" t="s">
        <v>174</v>
      </c>
      <c r="BL7" s="14">
        <v>729801</v>
      </c>
      <c r="BM7" s="14">
        <v>6331</v>
      </c>
      <c r="BN7" s="14">
        <v>206955</v>
      </c>
      <c r="BO7" s="14">
        <v>16520</v>
      </c>
      <c r="BP7" s="14">
        <v>0</v>
      </c>
      <c r="BQ7" s="14">
        <v>0</v>
      </c>
      <c r="BR7" s="14">
        <v>1163</v>
      </c>
      <c r="BS7" s="14">
        <v>1079</v>
      </c>
      <c r="BT7" s="14">
        <v>691</v>
      </c>
      <c r="BU7" s="14">
        <v>286</v>
      </c>
      <c r="BV7" s="14">
        <v>6778</v>
      </c>
      <c r="BW7" s="14">
        <v>1152671</v>
      </c>
      <c r="BX7" s="14">
        <v>923.5</v>
      </c>
      <c r="BY7" s="14">
        <v>162766</v>
      </c>
      <c r="BZ7" s="14">
        <v>143134</v>
      </c>
      <c r="CA7" s="14">
        <v>14126</v>
      </c>
      <c r="CB7" s="14">
        <v>11482</v>
      </c>
      <c r="CC7" s="14">
        <v>2199</v>
      </c>
      <c r="CD7" s="14">
        <v>1271904</v>
      </c>
      <c r="CE7" s="14">
        <v>78250</v>
      </c>
      <c r="CF7" s="14">
        <v>70894</v>
      </c>
      <c r="CG7" s="14">
        <v>101</v>
      </c>
      <c r="CH7" s="14">
        <v>47277</v>
      </c>
      <c r="CI7" s="14">
        <v>3244</v>
      </c>
      <c r="CJ7" s="14">
        <v>4989</v>
      </c>
      <c r="CK7" s="13">
        <f aca="true" t="shared" si="11" ref="CK7:CK27">SUM(CI7,CJ7)</f>
        <v>8233</v>
      </c>
      <c r="CL7" s="14">
        <v>5275</v>
      </c>
      <c r="CM7" s="14">
        <v>467</v>
      </c>
      <c r="CN7" s="14">
        <v>0</v>
      </c>
      <c r="CO7" s="14">
        <v>3797</v>
      </c>
      <c r="CP7" s="14">
        <v>4446</v>
      </c>
      <c r="CQ7" s="13">
        <v>8243</v>
      </c>
      <c r="CR7" s="14">
        <v>5143</v>
      </c>
      <c r="CS7" s="14">
        <v>1608</v>
      </c>
      <c r="CT7" s="14">
        <v>0</v>
      </c>
      <c r="CU7" s="14">
        <v>255</v>
      </c>
      <c r="CV7" s="14">
        <v>5156</v>
      </c>
      <c r="CW7" s="14">
        <v>24</v>
      </c>
      <c r="CX7" s="14">
        <v>76</v>
      </c>
      <c r="CY7" s="14">
        <v>96</v>
      </c>
      <c r="CZ7" s="14">
        <v>91</v>
      </c>
      <c r="DA7" s="14">
        <v>122.5</v>
      </c>
      <c r="DB7" s="14">
        <v>27329</v>
      </c>
      <c r="DC7" s="14">
        <v>410</v>
      </c>
    </row>
    <row r="8" spans="1:107" ht="15">
      <c r="A8" s="6" t="s">
        <v>175</v>
      </c>
      <c r="B8" s="7">
        <v>0</v>
      </c>
      <c r="C8" s="8">
        <f t="shared" si="3"/>
        <v>13</v>
      </c>
      <c r="D8" s="9">
        <v>10</v>
      </c>
      <c r="E8" s="9">
        <v>3</v>
      </c>
      <c r="F8" s="9">
        <v>15</v>
      </c>
      <c r="G8" s="9">
        <v>10</v>
      </c>
      <c r="H8" s="9">
        <v>0</v>
      </c>
      <c r="I8" s="9">
        <v>6</v>
      </c>
      <c r="J8" s="8">
        <f t="shared" si="4"/>
        <v>34</v>
      </c>
      <c r="K8" s="10">
        <v>1089023</v>
      </c>
      <c r="L8" s="10">
        <v>759743</v>
      </c>
      <c r="M8" s="11">
        <f t="shared" si="5"/>
        <v>329280</v>
      </c>
      <c r="N8" s="15">
        <v>725140</v>
      </c>
      <c r="O8" s="11">
        <f t="shared" si="6"/>
        <v>1814163</v>
      </c>
      <c r="P8" s="10">
        <v>80368</v>
      </c>
      <c r="Q8" s="10">
        <v>455405</v>
      </c>
      <c r="R8" s="10">
        <v>444721</v>
      </c>
      <c r="S8" s="10">
        <v>10684</v>
      </c>
      <c r="T8" s="11">
        <f t="shared" si="7"/>
        <v>174581</v>
      </c>
      <c r="U8" s="10">
        <v>129430</v>
      </c>
      <c r="V8" s="10">
        <v>45151</v>
      </c>
      <c r="W8" s="10">
        <v>0</v>
      </c>
      <c r="X8" s="10">
        <v>0</v>
      </c>
      <c r="Y8" s="10">
        <v>300370</v>
      </c>
      <c r="Z8" s="10" t="s">
        <v>171</v>
      </c>
      <c r="AA8" s="10">
        <v>1927</v>
      </c>
      <c r="AB8" s="10">
        <v>0</v>
      </c>
      <c r="AC8" s="11">
        <f t="shared" si="8"/>
        <v>932283</v>
      </c>
      <c r="AD8" s="10">
        <v>12050</v>
      </c>
      <c r="AE8" s="10">
        <v>606</v>
      </c>
      <c r="AF8" s="10">
        <v>59208</v>
      </c>
      <c r="AG8" s="10">
        <v>48800</v>
      </c>
      <c r="AH8" s="10">
        <v>58757</v>
      </c>
      <c r="AI8" s="11">
        <f>SUM(O8,P8,Q8,T8,W8,X8,Y8,AA8,AB8,AD8,AE8,AF8,AG8,AH8)</f>
        <v>3006235</v>
      </c>
      <c r="AJ8" s="10">
        <v>0</v>
      </c>
      <c r="AK8" s="11">
        <f t="shared" si="9"/>
        <v>3006235</v>
      </c>
      <c r="AL8" s="13">
        <f t="shared" si="10"/>
        <v>4639</v>
      </c>
      <c r="AM8" s="14">
        <v>0</v>
      </c>
      <c r="AN8" s="14">
        <v>4536</v>
      </c>
      <c r="AO8" s="14">
        <v>0</v>
      </c>
      <c r="AP8" s="14" t="s">
        <v>171</v>
      </c>
      <c r="AQ8" s="14" t="s">
        <v>171</v>
      </c>
      <c r="AR8" s="14">
        <v>0</v>
      </c>
      <c r="AS8" s="14">
        <v>103</v>
      </c>
      <c r="AT8" s="14" t="s">
        <v>171</v>
      </c>
      <c r="AU8" s="14">
        <v>221</v>
      </c>
      <c r="AV8" s="14">
        <v>3486</v>
      </c>
      <c r="AW8" s="14"/>
      <c r="AX8" s="14"/>
      <c r="AY8" s="14"/>
      <c r="AZ8" s="14"/>
      <c r="BA8" s="14"/>
      <c r="BB8" s="14">
        <v>3</v>
      </c>
      <c r="BC8" s="14">
        <v>0</v>
      </c>
      <c r="BD8" s="14">
        <v>0</v>
      </c>
      <c r="BE8" s="14">
        <v>0</v>
      </c>
      <c r="BF8" s="14" t="s">
        <v>171</v>
      </c>
      <c r="BG8" s="14" t="s">
        <v>171</v>
      </c>
      <c r="BH8" s="14" t="s">
        <v>171</v>
      </c>
      <c r="BI8" s="14" t="s">
        <v>171</v>
      </c>
      <c r="BJ8" s="13">
        <f t="shared" si="0"/>
        <v>438746</v>
      </c>
      <c r="BK8" s="14">
        <v>41243</v>
      </c>
      <c r="BL8" s="14">
        <v>438746</v>
      </c>
      <c r="BM8" s="14">
        <v>36862</v>
      </c>
      <c r="BN8" s="14"/>
      <c r="BO8" s="14"/>
      <c r="BP8" s="14"/>
      <c r="BQ8" s="14">
        <v>69940</v>
      </c>
      <c r="BR8" s="14">
        <v>751</v>
      </c>
      <c r="BS8" s="14" t="s">
        <v>171</v>
      </c>
      <c r="BT8" s="14">
        <v>584</v>
      </c>
      <c r="BU8" s="14">
        <v>167</v>
      </c>
      <c r="BV8" s="14">
        <v>6406</v>
      </c>
      <c r="BW8" s="14">
        <v>741446</v>
      </c>
      <c r="BX8" s="14">
        <v>2000</v>
      </c>
      <c r="BY8" s="14">
        <v>150</v>
      </c>
      <c r="BZ8" s="14">
        <v>821</v>
      </c>
      <c r="CA8" s="14" t="s">
        <v>171</v>
      </c>
      <c r="CB8" s="14" t="s">
        <v>171</v>
      </c>
      <c r="CC8" s="14" t="s">
        <v>171</v>
      </c>
      <c r="CD8" s="14" t="s">
        <v>171</v>
      </c>
      <c r="CE8" s="14">
        <v>23632</v>
      </c>
      <c r="CF8" s="14">
        <v>34167</v>
      </c>
      <c r="CG8" s="14">
        <v>160</v>
      </c>
      <c r="CH8" s="14">
        <v>12202</v>
      </c>
      <c r="CI8" s="14">
        <v>1892</v>
      </c>
      <c r="CJ8" s="14">
        <v>2765</v>
      </c>
      <c r="CK8" s="13">
        <f t="shared" si="11"/>
        <v>4657</v>
      </c>
      <c r="CL8" s="14">
        <v>3633</v>
      </c>
      <c r="CM8" s="14">
        <v>470</v>
      </c>
      <c r="CN8" s="14">
        <v>2507</v>
      </c>
      <c r="CO8" s="14">
        <v>1673</v>
      </c>
      <c r="CP8" s="14">
        <v>4303</v>
      </c>
      <c r="CQ8" s="13">
        <f t="shared" si="2"/>
        <v>5976</v>
      </c>
      <c r="CR8" s="14">
        <v>4385</v>
      </c>
      <c r="CS8" s="14">
        <v>311</v>
      </c>
      <c r="CT8" s="14">
        <v>1925</v>
      </c>
      <c r="CU8" s="14">
        <v>142</v>
      </c>
      <c r="CV8" s="14">
        <v>4105</v>
      </c>
      <c r="CW8" s="14">
        <v>0</v>
      </c>
      <c r="CX8" s="14">
        <v>0</v>
      </c>
      <c r="CY8" s="14">
        <v>1224</v>
      </c>
      <c r="CZ8" s="14">
        <v>84</v>
      </c>
      <c r="DA8" s="14">
        <v>79</v>
      </c>
      <c r="DB8" s="14">
        <v>8234</v>
      </c>
      <c r="DC8" s="14">
        <v>808</v>
      </c>
    </row>
    <row r="9" spans="1:107" ht="15">
      <c r="A9" s="6" t="s">
        <v>176</v>
      </c>
      <c r="B9" s="7">
        <v>1</v>
      </c>
      <c r="C9" s="8">
        <f t="shared" si="3"/>
        <v>16</v>
      </c>
      <c r="D9" s="9">
        <v>15</v>
      </c>
      <c r="E9" s="9">
        <v>1</v>
      </c>
      <c r="F9" s="9">
        <v>17.5</v>
      </c>
      <c r="G9" s="9">
        <v>14.5</v>
      </c>
      <c r="H9" s="9">
        <v>0</v>
      </c>
      <c r="I9" s="9">
        <v>11.6</v>
      </c>
      <c r="J9" s="8">
        <f t="shared" si="4"/>
        <v>45.1</v>
      </c>
      <c r="K9" s="10">
        <v>1212221</v>
      </c>
      <c r="L9" s="10">
        <v>1070081</v>
      </c>
      <c r="M9" s="11">
        <f t="shared" si="5"/>
        <v>142140</v>
      </c>
      <c r="N9" s="15">
        <v>720214</v>
      </c>
      <c r="O9" s="11">
        <f t="shared" si="6"/>
        <v>1932435</v>
      </c>
      <c r="P9" s="10">
        <v>155029</v>
      </c>
      <c r="Q9" s="10">
        <v>193007</v>
      </c>
      <c r="R9" s="10">
        <v>176754</v>
      </c>
      <c r="S9" s="10">
        <v>16253</v>
      </c>
      <c r="T9" s="11">
        <v>400814</v>
      </c>
      <c r="U9" s="10">
        <v>255313</v>
      </c>
      <c r="V9" s="10">
        <v>145501</v>
      </c>
      <c r="W9" s="10">
        <v>13528</v>
      </c>
      <c r="X9" s="10">
        <v>74916</v>
      </c>
      <c r="Y9" s="10">
        <v>459939</v>
      </c>
      <c r="Z9" s="10">
        <v>459939</v>
      </c>
      <c r="AA9" s="10">
        <v>34214</v>
      </c>
      <c r="AB9" s="10">
        <v>0</v>
      </c>
      <c r="AC9" s="11">
        <f>SUM(Q9,T9,W9,X9,Y9,,AA9,AB9)</f>
        <v>1176418</v>
      </c>
      <c r="AD9" s="10">
        <v>4336</v>
      </c>
      <c r="AE9" s="10" t="s">
        <v>171</v>
      </c>
      <c r="AF9" s="10">
        <v>62282</v>
      </c>
      <c r="AG9" s="10">
        <v>34732</v>
      </c>
      <c r="AH9" s="10">
        <v>101619</v>
      </c>
      <c r="AI9" s="11">
        <f t="shared" si="1"/>
        <v>3466851</v>
      </c>
      <c r="AJ9" s="10">
        <v>0</v>
      </c>
      <c r="AK9" s="11">
        <f t="shared" si="9"/>
        <v>3466851</v>
      </c>
      <c r="AL9" s="13">
        <f t="shared" si="10"/>
        <v>4677</v>
      </c>
      <c r="AM9" s="16">
        <v>7628</v>
      </c>
      <c r="AN9">
        <v>4387</v>
      </c>
      <c r="AO9" s="16">
        <v>4047</v>
      </c>
      <c r="AP9" s="14">
        <v>3324</v>
      </c>
      <c r="AQ9" s="14">
        <v>178</v>
      </c>
      <c r="AR9" s="14">
        <v>222</v>
      </c>
      <c r="AS9" s="14">
        <v>68</v>
      </c>
      <c r="AT9" s="14" t="s">
        <v>171</v>
      </c>
      <c r="AU9" s="14">
        <v>3474</v>
      </c>
      <c r="AV9">
        <v>108</v>
      </c>
      <c r="AW9" s="14">
        <v>0</v>
      </c>
      <c r="AX9" s="14">
        <v>13925</v>
      </c>
      <c r="AY9" s="14">
        <v>0</v>
      </c>
      <c r="AZ9" s="14">
        <v>0</v>
      </c>
      <c r="BA9" s="14">
        <v>689</v>
      </c>
      <c r="BB9">
        <v>56</v>
      </c>
      <c r="BC9" s="14">
        <v>0</v>
      </c>
      <c r="BD9">
        <v>3</v>
      </c>
      <c r="BE9" s="14">
        <v>1</v>
      </c>
      <c r="BF9" s="14">
        <v>280</v>
      </c>
      <c r="BG9" s="14">
        <v>392</v>
      </c>
      <c r="BH9" s="14">
        <v>13</v>
      </c>
      <c r="BI9" s="14">
        <v>0</v>
      </c>
      <c r="BJ9" s="13">
        <f t="shared" si="0"/>
        <v>917590</v>
      </c>
      <c r="BK9" s="14">
        <v>758689</v>
      </c>
      <c r="BL9" s="17">
        <v>801083</v>
      </c>
      <c r="BM9" s="17">
        <v>40280</v>
      </c>
      <c r="BN9" s="14">
        <v>99976</v>
      </c>
      <c r="BO9" s="14">
        <v>16531</v>
      </c>
      <c r="BP9" s="14" t="s">
        <v>171</v>
      </c>
      <c r="BQ9" s="14">
        <v>60704</v>
      </c>
      <c r="BR9" s="14">
        <v>1799</v>
      </c>
      <c r="BS9" s="14" t="s">
        <v>171</v>
      </c>
      <c r="BT9" s="14"/>
      <c r="BU9" s="14"/>
      <c r="BV9" s="14">
        <v>42289</v>
      </c>
      <c r="BW9" s="14">
        <v>873233</v>
      </c>
      <c r="BX9" s="14" t="s">
        <v>171</v>
      </c>
      <c r="BY9" s="14">
        <v>361</v>
      </c>
      <c r="BZ9" s="14">
        <v>9</v>
      </c>
      <c r="CA9" s="14">
        <v>23942</v>
      </c>
      <c r="CB9" s="14">
        <v>6498</v>
      </c>
      <c r="CC9" s="14">
        <v>1122</v>
      </c>
      <c r="CD9" s="14" t="s">
        <v>171</v>
      </c>
      <c r="CE9" s="14">
        <v>54096</v>
      </c>
      <c r="CF9" s="14">
        <v>29293</v>
      </c>
      <c r="CG9" s="14" t="s">
        <v>171</v>
      </c>
      <c r="CH9" s="14">
        <v>48563</v>
      </c>
      <c r="CI9" s="14">
        <v>2892</v>
      </c>
      <c r="CJ9" s="14">
        <v>1972</v>
      </c>
      <c r="CK9" s="13">
        <f t="shared" si="11"/>
        <v>4864</v>
      </c>
      <c r="CL9" s="14">
        <v>3020</v>
      </c>
      <c r="CM9" s="14">
        <v>440</v>
      </c>
      <c r="CN9" s="14">
        <v>7851</v>
      </c>
      <c r="CO9" s="14">
        <v>433</v>
      </c>
      <c r="CP9" s="14">
        <v>1924</v>
      </c>
      <c r="CQ9" s="13">
        <f t="shared" si="2"/>
        <v>2357</v>
      </c>
      <c r="CR9" s="14">
        <v>970</v>
      </c>
      <c r="CS9" s="14">
        <v>107</v>
      </c>
      <c r="CT9" s="14">
        <v>7789</v>
      </c>
      <c r="CU9" s="14">
        <v>115</v>
      </c>
      <c r="CV9" s="14" t="s">
        <v>171</v>
      </c>
      <c r="CW9" s="14">
        <v>660</v>
      </c>
      <c r="CX9" s="14">
        <v>972</v>
      </c>
      <c r="CY9" s="14" t="s">
        <v>171</v>
      </c>
      <c r="CZ9" s="14">
        <v>80</v>
      </c>
      <c r="DA9" s="14">
        <v>111</v>
      </c>
      <c r="DB9" s="14">
        <v>22449</v>
      </c>
      <c r="DC9" s="14">
        <v>588</v>
      </c>
    </row>
    <row r="10" spans="1:107" ht="15">
      <c r="A10" s="6" t="s">
        <v>177</v>
      </c>
      <c r="B10" s="7">
        <v>0</v>
      </c>
      <c r="C10" s="8">
        <f t="shared" si="3"/>
        <v>21.5</v>
      </c>
      <c r="D10" s="9">
        <v>19.5</v>
      </c>
      <c r="E10" s="9">
        <v>2</v>
      </c>
      <c r="F10" s="9">
        <v>46</v>
      </c>
      <c r="G10" s="9">
        <v>35</v>
      </c>
      <c r="H10" s="9">
        <v>0</v>
      </c>
      <c r="I10">
        <v>26.5</v>
      </c>
      <c r="J10" s="8">
        <f t="shared" si="4"/>
        <v>94</v>
      </c>
      <c r="K10" s="10">
        <v>2091018</v>
      </c>
      <c r="L10" s="10">
        <v>1954041</v>
      </c>
      <c r="M10" s="11">
        <f t="shared" si="5"/>
        <v>136977</v>
      </c>
      <c r="N10" s="18">
        <v>2041036</v>
      </c>
      <c r="O10" s="11">
        <f t="shared" si="6"/>
        <v>4132054</v>
      </c>
      <c r="P10" s="10">
        <v>459862</v>
      </c>
      <c r="Q10" s="10">
        <v>365791</v>
      </c>
      <c r="R10" s="10">
        <v>340791</v>
      </c>
      <c r="S10" s="10">
        <v>25000</v>
      </c>
      <c r="T10" s="11">
        <f t="shared" si="7"/>
        <v>685928</v>
      </c>
      <c r="U10" s="10">
        <v>514325</v>
      </c>
      <c r="V10" s="10">
        <v>171603</v>
      </c>
      <c r="W10" s="10">
        <v>67358</v>
      </c>
      <c r="X10" s="10">
        <v>30737</v>
      </c>
      <c r="Y10" s="10">
        <v>691051</v>
      </c>
      <c r="Z10" s="10">
        <v>534888</v>
      </c>
      <c r="AA10" s="10">
        <v>6988.7</v>
      </c>
      <c r="AB10" s="10">
        <v>3697</v>
      </c>
      <c r="AC10" s="11">
        <f t="shared" si="8"/>
        <v>1851550.7</v>
      </c>
      <c r="AD10" s="19">
        <v>20040</v>
      </c>
      <c r="AE10" s="10">
        <v>27528</v>
      </c>
      <c r="AF10" s="10">
        <v>209506</v>
      </c>
      <c r="AG10" s="10">
        <v>68795</v>
      </c>
      <c r="AH10" s="10">
        <v>151118</v>
      </c>
      <c r="AI10" s="11">
        <f t="shared" si="1"/>
        <v>6920453.7</v>
      </c>
      <c r="AJ10" s="10">
        <v>0</v>
      </c>
      <c r="AK10" s="11">
        <f t="shared" si="9"/>
        <v>6920453.7</v>
      </c>
      <c r="AL10" s="13">
        <f t="shared" si="10"/>
        <v>33327</v>
      </c>
      <c r="AM10" s="17">
        <v>63487</v>
      </c>
      <c r="AN10" s="17">
        <v>30272</v>
      </c>
      <c r="AO10" s="17">
        <v>34935</v>
      </c>
      <c r="AP10" s="14">
        <v>28934</v>
      </c>
      <c r="AQ10" s="14">
        <v>1338</v>
      </c>
      <c r="AR10" s="14">
        <v>1708</v>
      </c>
      <c r="AS10" s="14">
        <v>427</v>
      </c>
      <c r="AT10" s="14">
        <v>920</v>
      </c>
      <c r="AU10" s="14">
        <v>26318</v>
      </c>
      <c r="AV10" s="14">
        <v>3442</v>
      </c>
      <c r="AW10" s="14">
        <v>19</v>
      </c>
      <c r="AX10" s="14">
        <v>19</v>
      </c>
      <c r="AY10" s="14">
        <v>12</v>
      </c>
      <c r="AZ10" s="14">
        <v>7</v>
      </c>
      <c r="BA10" s="14">
        <v>9001</v>
      </c>
      <c r="BB10" s="14">
        <v>7197</v>
      </c>
      <c r="BC10" s="14">
        <v>55.72</v>
      </c>
      <c r="BD10" s="14">
        <v>1369</v>
      </c>
      <c r="BE10" s="14">
        <v>0</v>
      </c>
      <c r="BF10" s="14">
        <v>724</v>
      </c>
      <c r="BG10" s="14">
        <v>1729</v>
      </c>
      <c r="BH10" s="14">
        <v>231</v>
      </c>
      <c r="BI10" s="14">
        <v>0</v>
      </c>
      <c r="BJ10" s="13">
        <f t="shared" si="0"/>
        <v>1069613</v>
      </c>
      <c r="BK10" s="17">
        <f>850299</f>
        <v>850299</v>
      </c>
      <c r="BL10" s="17">
        <v>895644</v>
      </c>
      <c r="BM10" s="17">
        <v>41170</v>
      </c>
      <c r="BN10" s="14">
        <v>140778</v>
      </c>
      <c r="BO10" s="14">
        <v>10738</v>
      </c>
      <c r="BP10" s="14">
        <v>22453</v>
      </c>
      <c r="BQ10" s="14">
        <v>256741</v>
      </c>
      <c r="BR10" s="14">
        <v>2219</v>
      </c>
      <c r="BS10" s="14">
        <v>2211</v>
      </c>
      <c r="BT10" s="14">
        <v>1517</v>
      </c>
      <c r="BU10" s="14">
        <v>574</v>
      </c>
      <c r="BV10" s="14">
        <v>16270</v>
      </c>
      <c r="BW10" s="14">
        <v>1534870</v>
      </c>
      <c r="BX10" s="14">
        <v>2307.45</v>
      </c>
      <c r="BY10" s="14">
        <v>142768</v>
      </c>
      <c r="BZ10" s="14">
        <v>1824</v>
      </c>
      <c r="CA10" s="14">
        <v>80481</v>
      </c>
      <c r="CB10" s="14">
        <v>7143</v>
      </c>
      <c r="CC10" s="14">
        <v>13177</v>
      </c>
      <c r="CD10" s="14">
        <v>0</v>
      </c>
      <c r="CE10" s="14">
        <v>178577</v>
      </c>
      <c r="CF10" s="14">
        <v>3961</v>
      </c>
      <c r="CG10" s="14">
        <v>237</v>
      </c>
      <c r="CH10" s="14">
        <v>2420</v>
      </c>
      <c r="CI10" s="14">
        <v>5512</v>
      </c>
      <c r="CJ10" s="14">
        <v>1972</v>
      </c>
      <c r="CK10" s="13">
        <f t="shared" si="11"/>
        <v>7484</v>
      </c>
      <c r="CL10" s="14">
        <v>2772</v>
      </c>
      <c r="CM10" s="14">
        <v>340</v>
      </c>
      <c r="CN10" s="14">
        <v>2927</v>
      </c>
      <c r="CO10" s="14">
        <v>1906</v>
      </c>
      <c r="CP10" s="14">
        <v>6769</v>
      </c>
      <c r="CQ10" s="13">
        <f t="shared" si="2"/>
        <v>8675</v>
      </c>
      <c r="CR10" s="14">
        <v>2012</v>
      </c>
      <c r="CS10" s="14">
        <v>136</v>
      </c>
      <c r="CT10" s="14">
        <v>1211</v>
      </c>
      <c r="CU10" s="14">
        <v>200</v>
      </c>
      <c r="CV10" s="14">
        <v>4831</v>
      </c>
      <c r="CW10" s="14">
        <v>0</v>
      </c>
      <c r="CX10" s="14">
        <v>0</v>
      </c>
      <c r="CY10" s="14">
        <v>1516</v>
      </c>
      <c r="CZ10" s="14">
        <v>69.25</v>
      </c>
      <c r="DA10" s="14">
        <v>200.25</v>
      </c>
      <c r="DB10" s="14" t="s">
        <v>178</v>
      </c>
      <c r="DC10" s="17">
        <f>993+6</f>
        <v>999</v>
      </c>
    </row>
    <row r="11" spans="1:107" ht="15">
      <c r="A11" s="6" t="s">
        <v>179</v>
      </c>
      <c r="B11" s="7">
        <v>1</v>
      </c>
      <c r="C11" s="8">
        <f t="shared" si="3"/>
        <v>27.71</v>
      </c>
      <c r="D11" s="9">
        <v>27.71</v>
      </c>
      <c r="E11" s="9">
        <v>0</v>
      </c>
      <c r="F11" s="9">
        <v>36.76</v>
      </c>
      <c r="G11" s="9">
        <v>27.59</v>
      </c>
      <c r="H11" s="9">
        <v>0</v>
      </c>
      <c r="I11" s="9">
        <v>25.71</v>
      </c>
      <c r="J11" s="8">
        <f t="shared" si="4"/>
        <v>90.18</v>
      </c>
      <c r="K11" s="10">
        <v>2087360</v>
      </c>
      <c r="L11" s="10">
        <v>2087360</v>
      </c>
      <c r="M11" s="11">
        <v>0</v>
      </c>
      <c r="N11" s="15">
        <v>1617226</v>
      </c>
      <c r="O11" s="11">
        <f t="shared" si="6"/>
        <v>3704586</v>
      </c>
      <c r="P11" s="10">
        <v>483644</v>
      </c>
      <c r="Q11" s="10">
        <v>835017</v>
      </c>
      <c r="R11" s="10">
        <v>808504</v>
      </c>
      <c r="S11" s="10">
        <v>26513</v>
      </c>
      <c r="T11" s="11">
        <f t="shared" si="7"/>
        <v>620208</v>
      </c>
      <c r="U11" s="10">
        <v>573790</v>
      </c>
      <c r="V11" s="10">
        <v>46418</v>
      </c>
      <c r="W11" s="10">
        <v>24090</v>
      </c>
      <c r="X11" s="10">
        <v>18310</v>
      </c>
      <c r="Y11" s="10">
        <v>1368302</v>
      </c>
      <c r="Z11" s="10">
        <v>609803</v>
      </c>
      <c r="AA11" s="10">
        <v>163060</v>
      </c>
      <c r="AB11" s="10">
        <v>166</v>
      </c>
      <c r="AC11" s="11">
        <f t="shared" si="8"/>
        <v>3029153</v>
      </c>
      <c r="AD11" s="10">
        <v>16251</v>
      </c>
      <c r="AE11" s="10">
        <v>102460</v>
      </c>
      <c r="AF11" s="10">
        <v>412201</v>
      </c>
      <c r="AG11" s="10">
        <v>71760</v>
      </c>
      <c r="AH11" s="10">
        <v>287829</v>
      </c>
      <c r="AI11" s="11">
        <f>SUM(O11,P11,Q11,T11,W11,X11,Y11,AA11,AB11,AD11,AE11,AF11,AG11,AH11)</f>
        <v>8107884</v>
      </c>
      <c r="AJ11" s="10">
        <v>0</v>
      </c>
      <c r="AK11" s="11">
        <f t="shared" si="9"/>
        <v>8107884</v>
      </c>
      <c r="AL11" s="13">
        <f t="shared" si="10"/>
        <v>27183</v>
      </c>
      <c r="AM11" s="14">
        <v>25396</v>
      </c>
      <c r="AN11" s="14">
        <v>23190</v>
      </c>
      <c r="AO11" s="14">
        <v>3911</v>
      </c>
      <c r="AP11" s="14">
        <v>16421</v>
      </c>
      <c r="AQ11" s="14">
        <v>6769</v>
      </c>
      <c r="AR11" s="14">
        <v>494</v>
      </c>
      <c r="AS11" s="14">
        <v>466</v>
      </c>
      <c r="AT11" s="14">
        <v>3033</v>
      </c>
      <c r="AU11" s="14">
        <v>3237</v>
      </c>
      <c r="AV11" s="14">
        <v>0</v>
      </c>
      <c r="AW11" s="14">
        <v>45</v>
      </c>
      <c r="AX11" s="14">
        <v>45</v>
      </c>
      <c r="AY11" s="14">
        <v>21</v>
      </c>
      <c r="AZ11" s="14">
        <v>1</v>
      </c>
      <c r="BA11" s="14">
        <v>549</v>
      </c>
      <c r="BB11" s="14">
        <v>289</v>
      </c>
      <c r="BC11" s="14">
        <v>1</v>
      </c>
      <c r="BD11" s="14">
        <v>23</v>
      </c>
      <c r="BE11" s="14">
        <v>4</v>
      </c>
      <c r="BF11" s="14">
        <v>82</v>
      </c>
      <c r="BG11" s="14">
        <v>492</v>
      </c>
      <c r="BH11" s="14">
        <v>15</v>
      </c>
      <c r="BI11" s="14">
        <v>391</v>
      </c>
      <c r="BJ11" s="13">
        <f t="shared" si="0"/>
        <v>1282517</v>
      </c>
      <c r="BK11" s="14">
        <v>894213</v>
      </c>
      <c r="BL11" s="14">
        <v>1171535</v>
      </c>
      <c r="BM11" s="14">
        <v>28261</v>
      </c>
      <c r="BN11" s="14">
        <v>76181</v>
      </c>
      <c r="BO11" s="14">
        <v>20466</v>
      </c>
      <c r="BP11" s="14">
        <v>14335</v>
      </c>
      <c r="BQ11" s="14">
        <v>0</v>
      </c>
      <c r="BR11" s="14">
        <v>2067</v>
      </c>
      <c r="BS11" s="14">
        <v>2052</v>
      </c>
      <c r="BT11" s="14">
        <v>1170</v>
      </c>
      <c r="BU11" s="14">
        <v>150</v>
      </c>
      <c r="BV11" s="14">
        <v>9331</v>
      </c>
      <c r="BW11" s="14">
        <v>1149155</v>
      </c>
      <c r="BX11" s="14">
        <v>981</v>
      </c>
      <c r="BY11" s="14">
        <v>10067</v>
      </c>
      <c r="BZ11" s="14">
        <v>20028</v>
      </c>
      <c r="CA11" s="14">
        <v>21890</v>
      </c>
      <c r="CB11" s="14">
        <v>7908</v>
      </c>
      <c r="CC11" s="14">
        <v>3384</v>
      </c>
      <c r="CD11" s="14">
        <v>6472</v>
      </c>
      <c r="CE11" s="14">
        <v>209493</v>
      </c>
      <c r="CF11" s="14">
        <v>195632</v>
      </c>
      <c r="CG11" s="14">
        <v>1442</v>
      </c>
      <c r="CH11" s="14">
        <v>9773</v>
      </c>
      <c r="CI11" s="14">
        <v>6317</v>
      </c>
      <c r="CJ11" s="14">
        <v>8712</v>
      </c>
      <c r="CK11" s="13">
        <f t="shared" si="11"/>
        <v>15029</v>
      </c>
      <c r="CL11" s="14">
        <v>5913</v>
      </c>
      <c r="CM11" s="14">
        <v>659</v>
      </c>
      <c r="CN11" s="14">
        <v>9789</v>
      </c>
      <c r="CO11" s="14">
        <v>20674</v>
      </c>
      <c r="CP11" s="14">
        <v>11022</v>
      </c>
      <c r="CQ11" s="13">
        <f t="shared" si="2"/>
        <v>31696</v>
      </c>
      <c r="CR11" s="14">
        <v>12007</v>
      </c>
      <c r="CS11" s="14">
        <v>1086</v>
      </c>
      <c r="CT11" s="14">
        <v>9042</v>
      </c>
      <c r="CU11" s="14">
        <v>684</v>
      </c>
      <c r="CV11" s="14">
        <v>18645</v>
      </c>
      <c r="CW11" s="14">
        <v>15</v>
      </c>
      <c r="CX11" s="14">
        <v>6</v>
      </c>
      <c r="CY11" s="14">
        <v>339</v>
      </c>
      <c r="CZ11" s="14">
        <v>83.5</v>
      </c>
      <c r="DA11" s="14">
        <v>176</v>
      </c>
      <c r="DB11" s="14">
        <v>38978</v>
      </c>
      <c r="DC11" s="14">
        <v>1150</v>
      </c>
    </row>
    <row r="12" spans="1:107" ht="15">
      <c r="A12" s="6" t="s">
        <v>180</v>
      </c>
      <c r="B12" s="7">
        <v>0</v>
      </c>
      <c r="C12" s="8">
        <f t="shared" si="3"/>
        <v>13.5</v>
      </c>
      <c r="D12" s="9">
        <v>10.5</v>
      </c>
      <c r="E12" s="9">
        <v>3</v>
      </c>
      <c r="F12" s="9">
        <v>16.75</v>
      </c>
      <c r="G12" s="9">
        <v>12.75</v>
      </c>
      <c r="H12" s="9">
        <v>0</v>
      </c>
      <c r="I12" s="9">
        <v>8.95</v>
      </c>
      <c r="J12" s="8">
        <f t="shared" si="4"/>
        <v>39.2</v>
      </c>
      <c r="K12" s="10">
        <v>1059711</v>
      </c>
      <c r="L12" s="10">
        <v>956142</v>
      </c>
      <c r="M12" s="11">
        <f t="shared" si="5"/>
        <v>103569</v>
      </c>
      <c r="N12" s="15">
        <v>893423</v>
      </c>
      <c r="O12" s="11">
        <f t="shared" si="6"/>
        <v>1953134</v>
      </c>
      <c r="P12" s="10">
        <v>92253</v>
      </c>
      <c r="Q12" s="10">
        <v>120248</v>
      </c>
      <c r="R12" s="10">
        <v>120248</v>
      </c>
      <c r="S12" s="10">
        <v>0</v>
      </c>
      <c r="T12" s="11">
        <f t="shared" si="7"/>
        <v>108211</v>
      </c>
      <c r="U12" s="10">
        <v>85436</v>
      </c>
      <c r="V12" s="10">
        <v>22775</v>
      </c>
      <c r="W12" s="10">
        <v>15239</v>
      </c>
      <c r="X12" s="10">
        <v>7878</v>
      </c>
      <c r="Y12" s="10">
        <v>418245</v>
      </c>
      <c r="Z12" s="10">
        <v>418245</v>
      </c>
      <c r="AA12" s="10">
        <v>7748</v>
      </c>
      <c r="AB12" s="10">
        <v>0</v>
      </c>
      <c r="AC12" s="11">
        <f t="shared" si="8"/>
        <v>677569</v>
      </c>
      <c r="AD12" s="10">
        <v>2900</v>
      </c>
      <c r="AE12" s="10">
        <v>53024</v>
      </c>
      <c r="AF12" s="10">
        <v>140401</v>
      </c>
      <c r="AG12" s="10">
        <v>31646</v>
      </c>
      <c r="AH12" s="10">
        <v>117651</v>
      </c>
      <c r="AI12" s="11">
        <f t="shared" si="1"/>
        <v>3068578</v>
      </c>
      <c r="AJ12" s="10">
        <v>745306</v>
      </c>
      <c r="AK12" s="11">
        <f t="shared" si="9"/>
        <v>3813884</v>
      </c>
      <c r="AL12" s="13">
        <f t="shared" si="10"/>
        <v>3006</v>
      </c>
      <c r="AM12" s="14" t="s">
        <v>171</v>
      </c>
      <c r="AN12" s="14">
        <v>2683</v>
      </c>
      <c r="AO12" s="14">
        <v>7546</v>
      </c>
      <c r="AP12" s="14">
        <v>936</v>
      </c>
      <c r="AQ12" s="14">
        <v>7729</v>
      </c>
      <c r="AR12" s="14">
        <v>254</v>
      </c>
      <c r="AS12" s="14">
        <v>3</v>
      </c>
      <c r="AT12" s="14">
        <v>66</v>
      </c>
      <c r="AU12" s="14">
        <v>4120</v>
      </c>
      <c r="AV12" s="14">
        <v>1256</v>
      </c>
      <c r="AW12" s="14">
        <v>0</v>
      </c>
      <c r="AX12" s="14">
        <v>0</v>
      </c>
      <c r="AY12" s="14">
        <v>0</v>
      </c>
      <c r="AZ12" s="14">
        <v>0</v>
      </c>
      <c r="BA12" s="14">
        <v>3660</v>
      </c>
      <c r="BB12" s="14">
        <v>1489</v>
      </c>
      <c r="BC12" s="14">
        <v>12</v>
      </c>
      <c r="BD12" s="14">
        <v>701</v>
      </c>
      <c r="BE12" s="14">
        <v>0</v>
      </c>
      <c r="BF12" s="14">
        <v>761</v>
      </c>
      <c r="BG12" s="14">
        <v>485</v>
      </c>
      <c r="BH12" s="14">
        <v>153</v>
      </c>
      <c r="BI12" s="14">
        <v>3237</v>
      </c>
      <c r="BJ12" s="13">
        <f t="shared" si="0"/>
        <v>575566</v>
      </c>
      <c r="BK12" s="14" t="s">
        <v>171</v>
      </c>
      <c r="BL12" s="14">
        <v>517694</v>
      </c>
      <c r="BM12" s="14">
        <v>39763</v>
      </c>
      <c r="BN12" s="14">
        <v>43998</v>
      </c>
      <c r="BO12" s="14">
        <v>11260</v>
      </c>
      <c r="BP12" s="14">
        <v>2614</v>
      </c>
      <c r="BQ12" s="14">
        <v>390114</v>
      </c>
      <c r="BR12" s="14">
        <v>1093</v>
      </c>
      <c r="BS12" s="14">
        <v>792</v>
      </c>
      <c r="BT12" s="14">
        <v>668</v>
      </c>
      <c r="BU12" s="14">
        <v>196</v>
      </c>
      <c r="BV12" s="14">
        <v>9415</v>
      </c>
      <c r="BW12" s="14">
        <v>603245</v>
      </c>
      <c r="BX12" s="14">
        <v>9820</v>
      </c>
      <c r="BY12" s="14">
        <v>30802</v>
      </c>
      <c r="BZ12" s="14">
        <v>8262</v>
      </c>
      <c r="CA12" s="14">
        <v>16458</v>
      </c>
      <c r="CB12" s="14">
        <v>7298</v>
      </c>
      <c r="CC12" s="14">
        <v>1691</v>
      </c>
      <c r="CD12" s="14">
        <v>339283</v>
      </c>
      <c r="CE12" s="14">
        <v>88049</v>
      </c>
      <c r="CF12" s="14">
        <v>83564</v>
      </c>
      <c r="CG12" s="14">
        <v>108</v>
      </c>
      <c r="CH12" s="14">
        <v>198325</v>
      </c>
      <c r="CI12" s="14">
        <v>2642</v>
      </c>
      <c r="CJ12" s="14">
        <v>3485</v>
      </c>
      <c r="CK12" s="13">
        <f t="shared" si="11"/>
        <v>6127</v>
      </c>
      <c r="CL12" s="14">
        <v>3072</v>
      </c>
      <c r="CM12" s="14">
        <v>217</v>
      </c>
      <c r="CN12" s="14">
        <v>0</v>
      </c>
      <c r="CO12" s="14">
        <v>3059</v>
      </c>
      <c r="CP12" s="14">
        <v>4187</v>
      </c>
      <c r="CQ12" s="13">
        <f t="shared" si="2"/>
        <v>7246</v>
      </c>
      <c r="CR12" s="14">
        <v>3622</v>
      </c>
      <c r="CS12" s="14">
        <v>288</v>
      </c>
      <c r="CT12" s="14">
        <v>0</v>
      </c>
      <c r="CU12" s="14">
        <v>84</v>
      </c>
      <c r="CV12" s="14">
        <v>2411</v>
      </c>
      <c r="CW12" s="14">
        <v>0</v>
      </c>
      <c r="CX12" s="14">
        <v>0</v>
      </c>
      <c r="CY12" s="14">
        <v>0</v>
      </c>
      <c r="CZ12" s="14">
        <v>94</v>
      </c>
      <c r="DA12" s="14">
        <v>93</v>
      </c>
      <c r="DB12" s="14">
        <v>16376</v>
      </c>
      <c r="DC12" s="14">
        <v>246</v>
      </c>
    </row>
    <row r="13" spans="1:107" ht="15">
      <c r="A13" s="6" t="s">
        <v>181</v>
      </c>
      <c r="B13" s="7">
        <v>1</v>
      </c>
      <c r="C13" s="8">
        <f t="shared" si="3"/>
        <v>38</v>
      </c>
      <c r="D13" s="9">
        <v>24</v>
      </c>
      <c r="E13" s="9">
        <v>14</v>
      </c>
      <c r="F13" s="9">
        <v>27</v>
      </c>
      <c r="G13" s="9">
        <v>22</v>
      </c>
      <c r="H13" s="9">
        <v>5</v>
      </c>
      <c r="I13" s="9">
        <v>17.7</v>
      </c>
      <c r="J13" s="8">
        <f t="shared" si="4"/>
        <v>87.7</v>
      </c>
      <c r="K13" s="10">
        <v>2572654</v>
      </c>
      <c r="L13" s="10">
        <v>1689068</v>
      </c>
      <c r="M13" s="11">
        <f t="shared" si="5"/>
        <v>883586</v>
      </c>
      <c r="N13" s="15">
        <v>1385783</v>
      </c>
      <c r="O13" s="11">
        <f t="shared" si="6"/>
        <v>3958437</v>
      </c>
      <c r="P13" s="10">
        <v>368510</v>
      </c>
      <c r="Q13" s="10">
        <v>313886</v>
      </c>
      <c r="R13" s="10">
        <v>278035</v>
      </c>
      <c r="S13" s="10">
        <v>35851</v>
      </c>
      <c r="T13" s="11">
        <f t="shared" si="7"/>
        <v>419694</v>
      </c>
      <c r="U13" s="10">
        <v>328099</v>
      </c>
      <c r="V13" s="10">
        <v>91595</v>
      </c>
      <c r="W13" s="10">
        <v>17575</v>
      </c>
      <c r="X13" s="10">
        <v>42423</v>
      </c>
      <c r="Y13" s="10">
        <v>1395130</v>
      </c>
      <c r="Z13" s="10">
        <v>287619</v>
      </c>
      <c r="AA13" s="10">
        <v>38760</v>
      </c>
      <c r="AB13" s="10">
        <v>17131</v>
      </c>
      <c r="AC13" s="11">
        <f t="shared" si="8"/>
        <v>2244599</v>
      </c>
      <c r="AD13" s="10">
        <v>10654</v>
      </c>
      <c r="AE13" s="10">
        <v>181525</v>
      </c>
      <c r="AF13" s="10">
        <v>1190290</v>
      </c>
      <c r="AG13" s="10">
        <v>129889</v>
      </c>
      <c r="AH13" s="10">
        <v>866957</v>
      </c>
      <c r="AI13" s="11">
        <f t="shared" si="1"/>
        <v>8950861</v>
      </c>
      <c r="AJ13" s="10">
        <v>0</v>
      </c>
      <c r="AK13" s="11">
        <f t="shared" si="9"/>
        <v>8950861</v>
      </c>
      <c r="AL13" s="13">
        <f t="shared" si="10"/>
        <v>20438</v>
      </c>
      <c r="AM13" s="14">
        <v>5874</v>
      </c>
      <c r="AN13" s="14">
        <v>6768</v>
      </c>
      <c r="AO13" s="14">
        <v>2708</v>
      </c>
      <c r="AP13" s="14">
        <v>6321</v>
      </c>
      <c r="AQ13" s="14">
        <v>447</v>
      </c>
      <c r="AR13" s="14">
        <v>3079</v>
      </c>
      <c r="AS13" s="14">
        <v>474</v>
      </c>
      <c r="AT13" s="14">
        <v>10117</v>
      </c>
      <c r="AU13" s="14">
        <v>47270</v>
      </c>
      <c r="AV13" s="14">
        <v>0</v>
      </c>
      <c r="AW13" s="14">
        <v>53</v>
      </c>
      <c r="AX13" s="14">
        <v>37</v>
      </c>
      <c r="AY13" s="14">
        <v>53</v>
      </c>
      <c r="AZ13" s="14">
        <v>11</v>
      </c>
      <c r="BA13" s="14">
        <v>9051</v>
      </c>
      <c r="BB13" s="14">
        <v>118</v>
      </c>
      <c r="BC13" s="14">
        <v>84</v>
      </c>
      <c r="BD13" s="14">
        <v>869</v>
      </c>
      <c r="BE13" s="14">
        <v>0</v>
      </c>
      <c r="BF13" s="14">
        <v>1408</v>
      </c>
      <c r="BG13" s="14">
        <v>477</v>
      </c>
      <c r="BH13" s="14">
        <v>0</v>
      </c>
      <c r="BI13" s="14">
        <v>0</v>
      </c>
      <c r="BJ13" s="13">
        <f t="shared" si="0"/>
        <v>1079104</v>
      </c>
      <c r="BK13" s="14">
        <v>970101</v>
      </c>
      <c r="BL13" s="14">
        <v>785404</v>
      </c>
      <c r="BM13" s="14">
        <v>93482</v>
      </c>
      <c r="BN13" s="14">
        <v>249011</v>
      </c>
      <c r="BO13" s="14">
        <v>34572</v>
      </c>
      <c r="BP13" s="14">
        <v>10117</v>
      </c>
      <c r="BQ13" s="14">
        <v>0</v>
      </c>
      <c r="BR13" s="14">
        <v>2177</v>
      </c>
      <c r="BS13" s="14">
        <v>821</v>
      </c>
      <c r="BT13" s="14">
        <v>2118</v>
      </c>
      <c r="BU13" s="14">
        <v>1342</v>
      </c>
      <c r="BV13" s="14">
        <v>29489</v>
      </c>
      <c r="BW13" s="14">
        <v>1503301</v>
      </c>
      <c r="BX13" s="14">
        <v>128610</v>
      </c>
      <c r="BY13" s="14">
        <v>51191</v>
      </c>
      <c r="BZ13" s="14">
        <v>13884</v>
      </c>
      <c r="CA13" s="14">
        <v>19689</v>
      </c>
      <c r="CB13" s="14">
        <v>18032</v>
      </c>
      <c r="CC13" s="14">
        <v>0</v>
      </c>
      <c r="CD13" s="14">
        <v>0</v>
      </c>
      <c r="CE13" s="14">
        <v>203412</v>
      </c>
      <c r="CF13" s="14">
        <v>60788</v>
      </c>
      <c r="CG13" s="14">
        <v>2466</v>
      </c>
      <c r="CH13" s="14">
        <v>59698</v>
      </c>
      <c r="CI13" s="14">
        <v>1798</v>
      </c>
      <c r="CJ13" s="14">
        <v>2778</v>
      </c>
      <c r="CK13" s="13">
        <f t="shared" si="11"/>
        <v>4576</v>
      </c>
      <c r="CL13" s="14">
        <v>2544</v>
      </c>
      <c r="CM13" s="14">
        <v>193</v>
      </c>
      <c r="CN13" s="14">
        <v>11844</v>
      </c>
      <c r="CO13" s="14">
        <v>4107</v>
      </c>
      <c r="CP13" s="14">
        <v>12308</v>
      </c>
      <c r="CQ13" s="13">
        <f t="shared" si="2"/>
        <v>16415</v>
      </c>
      <c r="CR13" s="14">
        <v>5115</v>
      </c>
      <c r="CS13" s="14">
        <v>466</v>
      </c>
      <c r="CT13" s="14">
        <v>26199</v>
      </c>
      <c r="CU13" s="14">
        <v>565</v>
      </c>
      <c r="CV13" s="14">
        <v>13002</v>
      </c>
      <c r="CW13" s="14">
        <v>562</v>
      </c>
      <c r="CX13" s="14">
        <v>10654</v>
      </c>
      <c r="CY13" s="14">
        <v>328</v>
      </c>
      <c r="CZ13" s="14">
        <v>93</v>
      </c>
      <c r="DA13" s="14">
        <v>160</v>
      </c>
      <c r="DB13" s="14">
        <v>36980</v>
      </c>
      <c r="DC13" s="14">
        <v>649</v>
      </c>
    </row>
    <row r="14" spans="1:107" ht="15">
      <c r="A14" s="6" t="s">
        <v>182</v>
      </c>
      <c r="B14" s="7">
        <v>0</v>
      </c>
      <c r="C14" s="8">
        <f t="shared" si="3"/>
        <v>18</v>
      </c>
      <c r="D14" s="9">
        <v>15</v>
      </c>
      <c r="E14" s="9">
        <v>3</v>
      </c>
      <c r="F14" s="9">
        <v>20.5</v>
      </c>
      <c r="G14" s="9">
        <v>15</v>
      </c>
      <c r="H14" s="9">
        <v>1</v>
      </c>
      <c r="I14" s="9">
        <v>18.1</v>
      </c>
      <c r="J14" s="8">
        <f t="shared" si="4"/>
        <v>57.6</v>
      </c>
      <c r="K14" s="10">
        <v>1601480</v>
      </c>
      <c r="L14" s="10">
        <v>1234737</v>
      </c>
      <c r="M14" s="11">
        <f t="shared" si="5"/>
        <v>366743</v>
      </c>
      <c r="N14" s="15">
        <v>909468</v>
      </c>
      <c r="O14" s="11">
        <f t="shared" si="6"/>
        <v>2510948</v>
      </c>
      <c r="P14" s="10">
        <v>295171</v>
      </c>
      <c r="Q14" s="10">
        <v>222976</v>
      </c>
      <c r="R14" s="10">
        <v>222376</v>
      </c>
      <c r="S14" s="10">
        <v>600</v>
      </c>
      <c r="T14" s="11">
        <f t="shared" si="7"/>
        <v>288152</v>
      </c>
      <c r="U14" s="10">
        <v>222713</v>
      </c>
      <c r="V14" s="10">
        <v>65439</v>
      </c>
      <c r="W14" s="10">
        <v>77</v>
      </c>
      <c r="X14" s="10">
        <v>756</v>
      </c>
      <c r="Y14" s="10">
        <v>561262</v>
      </c>
      <c r="Z14" s="10">
        <v>561262</v>
      </c>
      <c r="AA14" s="10">
        <v>1471</v>
      </c>
      <c r="AB14" s="10">
        <v>0</v>
      </c>
      <c r="AC14" s="11">
        <f t="shared" si="8"/>
        <v>1074694</v>
      </c>
      <c r="AD14" s="10">
        <v>23148</v>
      </c>
      <c r="AE14" s="10">
        <v>100396</v>
      </c>
      <c r="AF14" s="10">
        <v>189000</v>
      </c>
      <c r="AG14" s="10">
        <v>237771</v>
      </c>
      <c r="AH14" s="10"/>
      <c r="AI14" s="11">
        <f t="shared" si="1"/>
        <v>4431128</v>
      </c>
      <c r="AJ14" s="10">
        <v>957057</v>
      </c>
      <c r="AK14" s="11">
        <f t="shared" si="9"/>
        <v>5388185</v>
      </c>
      <c r="AL14" s="13">
        <f t="shared" si="10"/>
        <v>6965</v>
      </c>
      <c r="AM14" s="14">
        <v>8116</v>
      </c>
      <c r="AN14" s="14">
        <v>5639</v>
      </c>
      <c r="AO14" s="14">
        <v>4296</v>
      </c>
      <c r="AP14" s="14">
        <v>4405</v>
      </c>
      <c r="AQ14" s="14">
        <v>1234</v>
      </c>
      <c r="AR14" s="14">
        <v>1228</v>
      </c>
      <c r="AS14" s="14">
        <v>98</v>
      </c>
      <c r="AT14" s="14">
        <v>0</v>
      </c>
      <c r="AU14" s="14">
        <v>3188</v>
      </c>
      <c r="AV14" s="14">
        <v>730</v>
      </c>
      <c r="AW14" s="14">
        <v>2</v>
      </c>
      <c r="AX14" s="14">
        <v>2</v>
      </c>
      <c r="AY14" s="14">
        <v>2</v>
      </c>
      <c r="AZ14" s="14">
        <v>0</v>
      </c>
      <c r="BA14" s="14">
        <v>2850</v>
      </c>
      <c r="BB14" s="14">
        <v>4</v>
      </c>
      <c r="BC14" s="14">
        <v>0</v>
      </c>
      <c r="BD14" s="14">
        <v>4</v>
      </c>
      <c r="BE14" s="14">
        <v>0</v>
      </c>
      <c r="BF14" s="14">
        <v>132</v>
      </c>
      <c r="BG14" s="14">
        <v>93</v>
      </c>
      <c r="BH14" s="14">
        <v>96</v>
      </c>
      <c r="BI14" s="14">
        <v>0</v>
      </c>
      <c r="BJ14" s="13">
        <f t="shared" si="0"/>
        <v>1211091</v>
      </c>
      <c r="BK14" s="14">
        <v>737933</v>
      </c>
      <c r="BL14" s="14">
        <v>982670</v>
      </c>
      <c r="BM14" s="14">
        <v>38951</v>
      </c>
      <c r="BN14" s="14">
        <v>196784</v>
      </c>
      <c r="BO14" s="14">
        <v>31618</v>
      </c>
      <c r="BP14" s="14">
        <v>19</v>
      </c>
      <c r="BQ14" s="14">
        <v>928903</v>
      </c>
      <c r="BR14" s="14">
        <v>718</v>
      </c>
      <c r="BS14" s="14">
        <v>703</v>
      </c>
      <c r="BT14" s="14">
        <v>715</v>
      </c>
      <c r="BU14" s="14">
        <v>2</v>
      </c>
      <c r="BV14" s="14">
        <v>26104</v>
      </c>
      <c r="BW14" s="14">
        <v>1109804</v>
      </c>
      <c r="BX14" s="14">
        <v>0</v>
      </c>
      <c r="BY14" s="14">
        <v>291</v>
      </c>
      <c r="BZ14" s="14">
        <v>21811</v>
      </c>
      <c r="CA14" s="14">
        <v>3569</v>
      </c>
      <c r="CB14" s="14">
        <v>8243</v>
      </c>
      <c r="CC14" s="14">
        <v>2115</v>
      </c>
      <c r="CD14" s="14">
        <v>0</v>
      </c>
      <c r="CE14" s="14">
        <v>101927</v>
      </c>
      <c r="CF14" s="14">
        <v>196044</v>
      </c>
      <c r="CG14" s="14">
        <v>524</v>
      </c>
      <c r="CH14" s="14">
        <v>100496</v>
      </c>
      <c r="CI14" s="14">
        <v>3410</v>
      </c>
      <c r="CJ14" s="14">
        <v>4735</v>
      </c>
      <c r="CK14" s="13">
        <f t="shared" si="11"/>
        <v>8145</v>
      </c>
      <c r="CL14" s="14">
        <v>4704</v>
      </c>
      <c r="CM14" s="14">
        <v>578</v>
      </c>
      <c r="CN14" s="14">
        <v>0</v>
      </c>
      <c r="CO14" s="14">
        <v>4638</v>
      </c>
      <c r="CP14" s="14">
        <v>3634</v>
      </c>
      <c r="CQ14" s="13">
        <f t="shared" si="2"/>
        <v>8272</v>
      </c>
      <c r="CR14" s="14">
        <v>4544</v>
      </c>
      <c r="CS14" s="14">
        <v>795</v>
      </c>
      <c r="CT14" s="14">
        <v>0</v>
      </c>
      <c r="CU14" s="14">
        <v>684</v>
      </c>
      <c r="CV14" s="14">
        <v>17794</v>
      </c>
      <c r="CW14" s="14">
        <v>50</v>
      </c>
      <c r="CX14" s="14">
        <v>52</v>
      </c>
      <c r="CY14" s="14">
        <v>782</v>
      </c>
      <c r="CZ14" s="14">
        <v>85</v>
      </c>
      <c r="DA14" s="14">
        <v>113</v>
      </c>
      <c r="DB14" s="14">
        <v>26266</v>
      </c>
      <c r="DC14" s="14">
        <v>958</v>
      </c>
    </row>
    <row r="15" spans="1:107" ht="15">
      <c r="A15" s="6" t="s">
        <v>183</v>
      </c>
      <c r="B15" s="7">
        <v>2</v>
      </c>
      <c r="C15" s="8">
        <f t="shared" si="3"/>
        <v>4</v>
      </c>
      <c r="D15" s="9">
        <v>4</v>
      </c>
      <c r="E15" s="9">
        <v>0</v>
      </c>
      <c r="F15" s="9">
        <v>1</v>
      </c>
      <c r="G15" s="9">
        <v>1</v>
      </c>
      <c r="H15" s="9">
        <v>0</v>
      </c>
      <c r="I15" s="9">
        <v>2</v>
      </c>
      <c r="J15" s="8">
        <f t="shared" si="4"/>
        <v>7</v>
      </c>
      <c r="K15" s="10">
        <v>246347</v>
      </c>
      <c r="L15" s="10">
        <v>246347</v>
      </c>
      <c r="M15" s="11">
        <v>0</v>
      </c>
      <c r="N15" s="15">
        <v>50051</v>
      </c>
      <c r="O15" s="11">
        <f t="shared" si="6"/>
        <v>296398</v>
      </c>
      <c r="P15" s="10">
        <v>21747</v>
      </c>
      <c r="Q15" s="10">
        <v>62581</v>
      </c>
      <c r="R15" s="10">
        <v>62581</v>
      </c>
      <c r="S15" s="10">
        <v>0</v>
      </c>
      <c r="T15" s="11">
        <f t="shared" si="7"/>
        <v>41466</v>
      </c>
      <c r="U15" s="10">
        <v>41466</v>
      </c>
      <c r="V15" s="10">
        <v>0</v>
      </c>
      <c r="W15" s="10">
        <v>0</v>
      </c>
      <c r="X15" s="10">
        <v>1399</v>
      </c>
      <c r="Y15" s="10">
        <v>18676</v>
      </c>
      <c r="Z15" s="10">
        <v>18676</v>
      </c>
      <c r="AA15" s="10">
        <v>0</v>
      </c>
      <c r="AB15" s="10">
        <v>0</v>
      </c>
      <c r="AC15" s="11">
        <f t="shared" si="8"/>
        <v>124122</v>
      </c>
      <c r="AD15" s="10">
        <v>0</v>
      </c>
      <c r="AE15" s="10">
        <v>26918</v>
      </c>
      <c r="AF15" s="10">
        <v>4714</v>
      </c>
      <c r="AG15" s="10">
        <v>0</v>
      </c>
      <c r="AH15" s="10">
        <v>31525</v>
      </c>
      <c r="AI15" s="11">
        <f t="shared" si="1"/>
        <v>505424</v>
      </c>
      <c r="AJ15" s="10">
        <v>122419</v>
      </c>
      <c r="AK15" s="11">
        <f t="shared" si="9"/>
        <v>627843</v>
      </c>
      <c r="AL15" s="13">
        <f t="shared" si="10"/>
        <v>1297</v>
      </c>
      <c r="AM15" s="14">
        <v>1297</v>
      </c>
      <c r="AN15" s="14">
        <v>1177</v>
      </c>
      <c r="AO15" s="14">
        <v>1178</v>
      </c>
      <c r="AP15" s="14">
        <v>59</v>
      </c>
      <c r="AQ15" s="14">
        <v>144</v>
      </c>
      <c r="AR15" s="14">
        <v>120</v>
      </c>
      <c r="AS15" s="14">
        <v>0</v>
      </c>
      <c r="AT15" s="14">
        <v>0</v>
      </c>
      <c r="AU15" s="14">
        <v>60</v>
      </c>
      <c r="AV15" s="14" t="s">
        <v>171</v>
      </c>
      <c r="AW15" s="14">
        <v>0</v>
      </c>
      <c r="AX15" s="14">
        <v>0</v>
      </c>
      <c r="AY15" s="14">
        <v>0</v>
      </c>
      <c r="AZ15" s="14">
        <v>0</v>
      </c>
      <c r="BA15" s="14">
        <v>15830</v>
      </c>
      <c r="BB15" s="14">
        <v>0</v>
      </c>
      <c r="BC15" s="14">
        <v>0</v>
      </c>
      <c r="BD15" s="14">
        <v>0</v>
      </c>
      <c r="BE15" s="14">
        <v>0</v>
      </c>
      <c r="BF15" s="14">
        <v>4</v>
      </c>
      <c r="BG15" s="14">
        <v>383</v>
      </c>
      <c r="BH15" s="14">
        <v>4</v>
      </c>
      <c r="BI15" s="14">
        <v>0</v>
      </c>
      <c r="BJ15" s="13">
        <f t="shared" si="0"/>
        <v>39176</v>
      </c>
      <c r="BK15" s="14">
        <v>31995</v>
      </c>
      <c r="BL15" s="14">
        <v>38691</v>
      </c>
      <c r="BM15" s="14">
        <v>6696</v>
      </c>
      <c r="BN15" s="14">
        <v>485</v>
      </c>
      <c r="BO15" s="14">
        <v>0</v>
      </c>
      <c r="BP15" s="14">
        <v>0</v>
      </c>
      <c r="BQ15" s="14" t="s">
        <v>171</v>
      </c>
      <c r="BR15" s="14">
        <v>260</v>
      </c>
      <c r="BS15" s="14">
        <v>260</v>
      </c>
      <c r="BT15" s="14">
        <v>237</v>
      </c>
      <c r="BU15" s="14">
        <v>0</v>
      </c>
      <c r="BV15" s="14">
        <v>38806</v>
      </c>
      <c r="BW15" s="14">
        <v>20682</v>
      </c>
      <c r="BX15" s="14">
        <v>566</v>
      </c>
      <c r="BY15" s="14">
        <v>151</v>
      </c>
      <c r="BZ15" s="14">
        <v>29</v>
      </c>
      <c r="CA15" s="14">
        <v>33</v>
      </c>
      <c r="CB15" s="14">
        <v>966</v>
      </c>
      <c r="CC15" s="14">
        <v>11</v>
      </c>
      <c r="CD15" s="14">
        <v>0</v>
      </c>
      <c r="CE15" s="14">
        <v>10940</v>
      </c>
      <c r="CF15" s="14">
        <v>1124</v>
      </c>
      <c r="CG15" s="14">
        <v>0</v>
      </c>
      <c r="CH15" s="14">
        <v>5030</v>
      </c>
      <c r="CI15" s="14">
        <v>173</v>
      </c>
      <c r="CJ15" s="14">
        <v>22</v>
      </c>
      <c r="CK15" s="13">
        <f t="shared" si="11"/>
        <v>195</v>
      </c>
      <c r="CL15" s="14">
        <v>71</v>
      </c>
      <c r="CM15" s="14">
        <v>20</v>
      </c>
      <c r="CN15" s="14">
        <v>0</v>
      </c>
      <c r="CO15" s="14">
        <v>468</v>
      </c>
      <c r="CP15" s="14">
        <v>57</v>
      </c>
      <c r="CQ15" s="13">
        <f t="shared" si="2"/>
        <v>525</v>
      </c>
      <c r="CR15" s="14">
        <v>313</v>
      </c>
      <c r="CS15" s="14">
        <v>35</v>
      </c>
      <c r="CT15" s="14">
        <v>0</v>
      </c>
      <c r="CU15" s="14">
        <v>46</v>
      </c>
      <c r="CV15" s="14">
        <v>1107</v>
      </c>
      <c r="CW15" s="14">
        <v>118</v>
      </c>
      <c r="CX15" s="14">
        <v>80</v>
      </c>
      <c r="CY15" s="14">
        <v>0</v>
      </c>
      <c r="CZ15" s="14">
        <v>79</v>
      </c>
      <c r="DA15" s="14">
        <v>65</v>
      </c>
      <c r="DB15" s="14">
        <v>2844</v>
      </c>
      <c r="DC15" s="14">
        <v>29.4</v>
      </c>
    </row>
    <row r="16" spans="1:107" ht="15">
      <c r="A16" s="6" t="s">
        <v>184</v>
      </c>
      <c r="B16" s="7">
        <v>0</v>
      </c>
      <c r="C16" s="8">
        <f t="shared" si="3"/>
        <v>8.29</v>
      </c>
      <c r="D16" s="9">
        <v>8.29</v>
      </c>
      <c r="E16" s="9">
        <v>0</v>
      </c>
      <c r="F16" s="9">
        <v>6.61</v>
      </c>
      <c r="G16" s="9">
        <v>5.53</v>
      </c>
      <c r="H16" s="9">
        <v>0</v>
      </c>
      <c r="I16" s="9">
        <v>1.34</v>
      </c>
      <c r="J16" s="8">
        <f t="shared" si="4"/>
        <v>16.24</v>
      </c>
      <c r="K16" s="10">
        <v>697158</v>
      </c>
      <c r="L16" s="10">
        <v>697158</v>
      </c>
      <c r="M16" s="11">
        <f t="shared" si="5"/>
        <v>0</v>
      </c>
      <c r="N16" s="15">
        <v>297961</v>
      </c>
      <c r="O16" s="11">
        <f t="shared" si="6"/>
        <v>995119</v>
      </c>
      <c r="P16" s="10">
        <v>22248</v>
      </c>
      <c r="Q16" s="10">
        <v>101892</v>
      </c>
      <c r="R16" s="10">
        <v>76875</v>
      </c>
      <c r="S16" s="10">
        <v>14317</v>
      </c>
      <c r="T16" s="11">
        <f t="shared" si="7"/>
        <v>60065</v>
      </c>
      <c r="U16" s="10">
        <v>51144</v>
      </c>
      <c r="V16" s="10">
        <v>8921</v>
      </c>
      <c r="W16" s="10">
        <v>0</v>
      </c>
      <c r="X16" s="10">
        <v>4391</v>
      </c>
      <c r="Y16" s="10">
        <v>83466</v>
      </c>
      <c r="Z16" s="10">
        <v>83466</v>
      </c>
      <c r="AA16" s="10">
        <v>19849</v>
      </c>
      <c r="AB16" s="10">
        <v>0</v>
      </c>
      <c r="AC16" s="11">
        <f t="shared" si="8"/>
        <v>269663</v>
      </c>
      <c r="AD16" s="10">
        <v>48198</v>
      </c>
      <c r="AE16" s="10">
        <v>345</v>
      </c>
      <c r="AF16" s="10">
        <v>17962</v>
      </c>
      <c r="AG16" s="10">
        <v>13266</v>
      </c>
      <c r="AH16" s="10">
        <v>30659</v>
      </c>
      <c r="AI16" s="11">
        <f t="shared" si="1"/>
        <v>1397460</v>
      </c>
      <c r="AJ16" s="10">
        <v>0</v>
      </c>
      <c r="AK16" s="11">
        <f t="shared" si="9"/>
        <v>1397460</v>
      </c>
      <c r="AL16" s="13">
        <f t="shared" si="10"/>
        <v>4036</v>
      </c>
      <c r="AM16" s="14">
        <v>3053</v>
      </c>
      <c r="AN16" s="14">
        <v>1883</v>
      </c>
      <c r="AO16" s="14">
        <v>1528</v>
      </c>
      <c r="AP16" s="14">
        <v>1628</v>
      </c>
      <c r="AQ16" s="14">
        <v>255</v>
      </c>
      <c r="AR16" s="14">
        <v>2119</v>
      </c>
      <c r="AS16" s="14">
        <v>34</v>
      </c>
      <c r="AT16" s="14">
        <v>0</v>
      </c>
      <c r="AU16" s="14">
        <v>40</v>
      </c>
      <c r="AV16" s="14">
        <v>7723</v>
      </c>
      <c r="AW16" s="14">
        <v>3</v>
      </c>
      <c r="AX16" s="14">
        <v>0</v>
      </c>
      <c r="AY16" s="14">
        <v>0</v>
      </c>
      <c r="AZ16" s="14">
        <v>0</v>
      </c>
      <c r="BA16" s="14">
        <v>1756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49</v>
      </c>
      <c r="BH16" s="14">
        <v>0</v>
      </c>
      <c r="BI16" s="14">
        <v>118</v>
      </c>
      <c r="BJ16" s="13">
        <f t="shared" si="0"/>
        <v>76033</v>
      </c>
      <c r="BK16" s="14" t="s">
        <v>171</v>
      </c>
      <c r="BL16" s="14">
        <v>66334</v>
      </c>
      <c r="BM16" s="14">
        <v>6666</v>
      </c>
      <c r="BN16" s="14">
        <v>9262</v>
      </c>
      <c r="BO16" s="14">
        <v>399</v>
      </c>
      <c r="BP16" s="14">
        <v>38</v>
      </c>
      <c r="BQ16" s="14">
        <v>14904</v>
      </c>
      <c r="BR16" s="14">
        <v>223</v>
      </c>
      <c r="BS16" s="14">
        <v>223</v>
      </c>
      <c r="BT16" s="14">
        <v>154</v>
      </c>
      <c r="BU16" s="14">
        <v>66</v>
      </c>
      <c r="BV16" s="14">
        <v>13072</v>
      </c>
      <c r="BW16" s="14">
        <v>175</v>
      </c>
      <c r="BX16" s="14">
        <v>469</v>
      </c>
      <c r="BY16" s="14">
        <v>1</v>
      </c>
      <c r="BZ16" s="14">
        <v>0</v>
      </c>
      <c r="CA16" s="14">
        <v>213</v>
      </c>
      <c r="CB16" s="14">
        <v>2328</v>
      </c>
      <c r="CC16" s="14">
        <v>127</v>
      </c>
      <c r="CD16" s="14">
        <v>269</v>
      </c>
      <c r="CE16" s="14">
        <v>22765</v>
      </c>
      <c r="CF16" s="14">
        <v>6179</v>
      </c>
      <c r="CG16" s="14">
        <v>0</v>
      </c>
      <c r="CH16" s="14">
        <v>5203</v>
      </c>
      <c r="CI16" s="14">
        <v>1169</v>
      </c>
      <c r="CJ16" s="14">
        <v>307</v>
      </c>
      <c r="CK16" s="13">
        <f t="shared" si="11"/>
        <v>1476</v>
      </c>
      <c r="CL16" s="14">
        <v>1010</v>
      </c>
      <c r="CM16" s="14">
        <v>230</v>
      </c>
      <c r="CN16" s="14" t="s">
        <v>171</v>
      </c>
      <c r="CO16" s="14">
        <v>1798</v>
      </c>
      <c r="CP16" s="14">
        <v>3362</v>
      </c>
      <c r="CQ16" s="13">
        <f t="shared" si="2"/>
        <v>5160</v>
      </c>
      <c r="CR16" s="14">
        <v>2380</v>
      </c>
      <c r="CS16" s="14">
        <v>397</v>
      </c>
      <c r="CT16" s="14" t="s">
        <v>171</v>
      </c>
      <c r="CU16" s="14">
        <v>205</v>
      </c>
      <c r="CV16" s="14">
        <v>3268</v>
      </c>
      <c r="CW16" s="14">
        <v>170</v>
      </c>
      <c r="CX16" s="14">
        <v>875</v>
      </c>
      <c r="CY16" s="14">
        <v>94</v>
      </c>
      <c r="CZ16" s="14">
        <v>68</v>
      </c>
      <c r="DA16" s="14">
        <v>58</v>
      </c>
      <c r="DB16" s="14">
        <v>2585</v>
      </c>
      <c r="DC16" s="14">
        <v>159</v>
      </c>
    </row>
    <row r="17" spans="1:107" ht="15">
      <c r="A17" s="6" t="s">
        <v>185</v>
      </c>
      <c r="B17" s="7">
        <v>0</v>
      </c>
      <c r="C17" s="8">
        <f t="shared" si="3"/>
        <v>31</v>
      </c>
      <c r="D17" s="9">
        <v>29</v>
      </c>
      <c r="E17" s="9">
        <v>2</v>
      </c>
      <c r="F17" s="9">
        <v>57</v>
      </c>
      <c r="G17" s="9">
        <v>31</v>
      </c>
      <c r="H17" s="9">
        <v>0</v>
      </c>
      <c r="I17" s="9">
        <v>48</v>
      </c>
      <c r="J17" s="8">
        <f t="shared" si="4"/>
        <v>136</v>
      </c>
      <c r="K17" s="20">
        <v>2520743</v>
      </c>
      <c r="L17" s="20">
        <v>2320571</v>
      </c>
      <c r="M17" s="11">
        <f t="shared" si="5"/>
        <v>200172</v>
      </c>
      <c r="N17" s="15">
        <v>2428249</v>
      </c>
      <c r="O17" s="11">
        <f t="shared" si="6"/>
        <v>4948992</v>
      </c>
      <c r="P17" s="10">
        <v>813267</v>
      </c>
      <c r="Q17" s="10">
        <v>992538</v>
      </c>
      <c r="R17" s="10">
        <v>969138</v>
      </c>
      <c r="S17" s="10">
        <v>23400</v>
      </c>
      <c r="T17" s="11">
        <f t="shared" si="7"/>
        <v>760748</v>
      </c>
      <c r="U17" s="10">
        <v>399235</v>
      </c>
      <c r="V17" s="10">
        <v>361513</v>
      </c>
      <c r="W17" s="10">
        <v>40949</v>
      </c>
      <c r="X17" s="10">
        <v>74549</v>
      </c>
      <c r="Y17" s="10">
        <v>1195208</v>
      </c>
      <c r="Z17" s="10">
        <v>296598</v>
      </c>
      <c r="AA17" s="10">
        <v>0</v>
      </c>
      <c r="AB17" s="10">
        <v>0</v>
      </c>
      <c r="AC17" s="11">
        <f t="shared" si="8"/>
        <v>3063992</v>
      </c>
      <c r="AD17" s="10">
        <v>55191</v>
      </c>
      <c r="AE17" s="10">
        <v>133134</v>
      </c>
      <c r="AF17" s="10">
        <v>247407</v>
      </c>
      <c r="AG17" s="10">
        <v>120000</v>
      </c>
      <c r="AH17" s="10">
        <v>324371</v>
      </c>
      <c r="AI17" s="11">
        <f t="shared" si="1"/>
        <v>9706354</v>
      </c>
      <c r="AJ17" s="10">
        <v>0</v>
      </c>
      <c r="AK17" s="11">
        <f t="shared" si="9"/>
        <v>9706354</v>
      </c>
      <c r="AL17" s="13">
        <f t="shared" si="10"/>
        <v>16489</v>
      </c>
      <c r="AM17" s="14">
        <v>148939</v>
      </c>
      <c r="AN17" s="14">
        <v>13009</v>
      </c>
      <c r="AO17" s="14">
        <v>137188</v>
      </c>
      <c r="AP17" s="14">
        <v>8459</v>
      </c>
      <c r="AQ17" s="14">
        <v>4550</v>
      </c>
      <c r="AR17" s="14">
        <v>3306</v>
      </c>
      <c r="AS17" s="14">
        <v>550</v>
      </c>
      <c r="AT17" s="14">
        <v>-376</v>
      </c>
      <c r="AU17" s="14">
        <v>0</v>
      </c>
      <c r="AV17" s="14">
        <v>0</v>
      </c>
      <c r="AW17" s="14">
        <v>-141</v>
      </c>
      <c r="AX17" s="14">
        <v>-141</v>
      </c>
      <c r="AY17" s="14">
        <v>-112</v>
      </c>
      <c r="AZ17" s="14">
        <v>-29</v>
      </c>
      <c r="BA17" s="14">
        <v>0</v>
      </c>
      <c r="BB17" s="14">
        <v>2146</v>
      </c>
      <c r="BC17" s="14">
        <v>37</v>
      </c>
      <c r="BD17" s="14">
        <v>0</v>
      </c>
      <c r="BE17" s="14">
        <v>0</v>
      </c>
      <c r="BF17" s="14">
        <v>879</v>
      </c>
      <c r="BG17" s="14">
        <v>1379</v>
      </c>
      <c r="BH17" s="14">
        <v>34</v>
      </c>
      <c r="BI17" s="14">
        <v>0</v>
      </c>
      <c r="BJ17" s="13">
        <f t="shared" si="0"/>
        <v>1385864</v>
      </c>
      <c r="BK17" s="14">
        <v>972876</v>
      </c>
      <c r="BL17" s="14">
        <v>1105954</v>
      </c>
      <c r="BM17" s="14">
        <v>153911</v>
      </c>
      <c r="BN17" s="14">
        <v>252197</v>
      </c>
      <c r="BO17" s="14">
        <v>15142</v>
      </c>
      <c r="BP17" s="14">
        <v>12571</v>
      </c>
      <c r="BQ17" s="14">
        <v>0</v>
      </c>
      <c r="BR17" s="14">
        <v>2691</v>
      </c>
      <c r="BS17" s="14">
        <v>2691</v>
      </c>
      <c r="BT17" s="14">
        <v>1584</v>
      </c>
      <c r="BU17" s="14">
        <v>1107</v>
      </c>
      <c r="BV17" s="14">
        <v>24566</v>
      </c>
      <c r="BW17" s="14">
        <v>3174127</v>
      </c>
      <c r="BX17" s="14">
        <v>4242</v>
      </c>
      <c r="BY17" s="14">
        <v>0</v>
      </c>
      <c r="BZ17" s="14">
        <v>59780</v>
      </c>
      <c r="CA17" s="14">
        <v>14130</v>
      </c>
      <c r="CB17" s="14">
        <v>12702</v>
      </c>
      <c r="CC17" s="14">
        <v>1115</v>
      </c>
      <c r="CD17" s="14">
        <v>0</v>
      </c>
      <c r="CE17" s="14">
        <v>261462</v>
      </c>
      <c r="CF17" s="14">
        <v>161504</v>
      </c>
      <c r="CG17" s="14">
        <v>0</v>
      </c>
      <c r="CH17" s="14">
        <v>12234</v>
      </c>
      <c r="CI17" s="14">
        <v>1876</v>
      </c>
      <c r="CJ17" s="14">
        <v>6296</v>
      </c>
      <c r="CK17" s="13">
        <f t="shared" si="11"/>
        <v>8172</v>
      </c>
      <c r="CL17" s="14">
        <v>6543</v>
      </c>
      <c r="CM17" s="14">
        <v>280</v>
      </c>
      <c r="CN17" s="14">
        <v>0</v>
      </c>
      <c r="CO17" s="14">
        <v>3384</v>
      </c>
      <c r="CP17" s="14">
        <v>4004</v>
      </c>
      <c r="CQ17" s="13">
        <f t="shared" si="2"/>
        <v>7388</v>
      </c>
      <c r="CR17" s="14">
        <v>4186</v>
      </c>
      <c r="CS17" s="14">
        <v>420</v>
      </c>
      <c r="CT17" s="14">
        <v>0</v>
      </c>
      <c r="CU17" s="14">
        <v>1068</v>
      </c>
      <c r="CV17" s="14">
        <v>26826</v>
      </c>
      <c r="CW17" s="14">
        <v>0</v>
      </c>
      <c r="CX17" s="14">
        <v>0</v>
      </c>
      <c r="CY17" s="14">
        <v>2112</v>
      </c>
      <c r="CZ17" s="14">
        <v>90</v>
      </c>
      <c r="DA17" s="14">
        <v>183</v>
      </c>
      <c r="DB17" s="14">
        <v>38521</v>
      </c>
      <c r="DC17" s="14">
        <v>1610</v>
      </c>
    </row>
    <row r="18" spans="1:107" ht="15">
      <c r="A18" s="6" t="s">
        <v>186</v>
      </c>
      <c r="B18" s="7">
        <v>0</v>
      </c>
      <c r="C18" s="8">
        <f t="shared" si="3"/>
        <v>14.21</v>
      </c>
      <c r="D18" s="9">
        <v>14.21</v>
      </c>
      <c r="E18" s="9">
        <v>0</v>
      </c>
      <c r="F18" s="9">
        <v>33.93</v>
      </c>
      <c r="G18" s="9">
        <v>20.5</v>
      </c>
      <c r="H18" s="9">
        <v>0</v>
      </c>
      <c r="I18" s="9">
        <v>7.04</v>
      </c>
      <c r="J18" s="8">
        <f t="shared" si="4"/>
        <v>55.18</v>
      </c>
      <c r="K18" s="10">
        <v>1198795</v>
      </c>
      <c r="L18" s="10">
        <v>1198795</v>
      </c>
      <c r="M18" s="11">
        <f t="shared" si="5"/>
        <v>0</v>
      </c>
      <c r="N18" s="15">
        <v>1493813</v>
      </c>
      <c r="O18" s="11">
        <f t="shared" si="6"/>
        <v>2692608</v>
      </c>
      <c r="P18" s="10">
        <v>134239</v>
      </c>
      <c r="Q18" s="10">
        <v>315463</v>
      </c>
      <c r="R18" s="10">
        <v>303223</v>
      </c>
      <c r="S18" s="10">
        <v>12240</v>
      </c>
      <c r="T18" s="11">
        <f t="shared" si="7"/>
        <v>450096</v>
      </c>
      <c r="U18" s="10">
        <v>228027</v>
      </c>
      <c r="V18" s="10">
        <v>222069</v>
      </c>
      <c r="W18" s="10">
        <v>20626</v>
      </c>
      <c r="X18" s="10">
        <v>14346</v>
      </c>
      <c r="Y18" s="10">
        <v>716401</v>
      </c>
      <c r="Z18" s="10">
        <v>658485</v>
      </c>
      <c r="AA18" s="10">
        <v>50133</v>
      </c>
      <c r="AB18" s="10">
        <v>0</v>
      </c>
      <c r="AC18" s="11">
        <f t="shared" si="8"/>
        <v>1567065</v>
      </c>
      <c r="AD18" s="10">
        <v>3154</v>
      </c>
      <c r="AE18" s="10">
        <v>52548</v>
      </c>
      <c r="AF18" s="10">
        <v>286484</v>
      </c>
      <c r="AG18" s="10">
        <v>52500</v>
      </c>
      <c r="AH18" s="10">
        <v>285134</v>
      </c>
      <c r="AI18" s="11">
        <f t="shared" si="1"/>
        <v>5073732</v>
      </c>
      <c r="AJ18" s="10">
        <v>615605</v>
      </c>
      <c r="AK18" s="11">
        <f t="shared" si="9"/>
        <v>5689337</v>
      </c>
      <c r="AL18" s="13">
        <f t="shared" si="10"/>
        <v>8962</v>
      </c>
      <c r="AM18" s="14">
        <v>18806</v>
      </c>
      <c r="AN18" s="14">
        <v>8659</v>
      </c>
      <c r="AO18" s="14">
        <v>12323</v>
      </c>
      <c r="AP18" s="14">
        <v>8445</v>
      </c>
      <c r="AQ18" s="14">
        <v>214</v>
      </c>
      <c r="AR18" s="14">
        <v>156</v>
      </c>
      <c r="AS18" s="14">
        <v>147</v>
      </c>
      <c r="AT18" s="14">
        <v>0</v>
      </c>
      <c r="AU18" s="14">
        <v>4812</v>
      </c>
      <c r="AV18" s="14">
        <v>0</v>
      </c>
      <c r="AW18" s="14">
        <v>62</v>
      </c>
      <c r="AX18" s="14">
        <v>24</v>
      </c>
      <c r="AY18" s="14">
        <v>43</v>
      </c>
      <c r="AZ18" s="14">
        <v>19</v>
      </c>
      <c r="BA18" s="14">
        <v>992</v>
      </c>
      <c r="BB18" s="14">
        <v>2041</v>
      </c>
      <c r="BC18" s="14">
        <v>38</v>
      </c>
      <c r="BD18" s="14">
        <v>15</v>
      </c>
      <c r="BE18" s="14">
        <v>0</v>
      </c>
      <c r="BF18" s="14">
        <v>547</v>
      </c>
      <c r="BG18" s="14">
        <v>703</v>
      </c>
      <c r="BH18" s="14">
        <v>21</v>
      </c>
      <c r="BI18" s="14">
        <v>6329</v>
      </c>
      <c r="BJ18" s="13">
        <f t="shared" si="0"/>
        <v>757460</v>
      </c>
      <c r="BK18" s="14">
        <v>509423</v>
      </c>
      <c r="BL18" s="14">
        <v>647545</v>
      </c>
      <c r="BM18" s="14">
        <v>15897</v>
      </c>
      <c r="BN18" s="14">
        <v>94293</v>
      </c>
      <c r="BO18" s="14">
        <v>15622</v>
      </c>
      <c r="BP18" s="14">
        <v>0</v>
      </c>
      <c r="BQ18" s="14">
        <v>0</v>
      </c>
      <c r="BR18" s="14">
        <v>3411</v>
      </c>
      <c r="BS18" s="14">
        <v>2290</v>
      </c>
      <c r="BT18" s="14">
        <v>1441</v>
      </c>
      <c r="BU18" s="14">
        <v>1855</v>
      </c>
      <c r="BV18" s="14">
        <v>5034</v>
      </c>
      <c r="BW18" s="14">
        <v>1423615</v>
      </c>
      <c r="BX18" s="14">
        <v>1442</v>
      </c>
      <c r="BY18" s="14">
        <v>1113</v>
      </c>
      <c r="BZ18" s="14">
        <v>17</v>
      </c>
      <c r="CA18" s="14">
        <v>2790</v>
      </c>
      <c r="CB18" s="14">
        <v>7219</v>
      </c>
      <c r="CC18" s="14">
        <v>298</v>
      </c>
      <c r="CD18" s="14">
        <v>6360</v>
      </c>
      <c r="CE18" s="14">
        <v>95863</v>
      </c>
      <c r="CF18" s="14">
        <v>58991</v>
      </c>
      <c r="CG18" s="14">
        <v>5260</v>
      </c>
      <c r="CH18" s="14">
        <v>24290</v>
      </c>
      <c r="CI18" s="14">
        <v>2889</v>
      </c>
      <c r="CJ18" s="14">
        <v>2125</v>
      </c>
      <c r="CK18" s="13">
        <f t="shared" si="11"/>
        <v>5014</v>
      </c>
      <c r="CL18" s="14">
        <v>2833</v>
      </c>
      <c r="CM18" s="14">
        <v>418</v>
      </c>
      <c r="CN18" s="14">
        <v>8381</v>
      </c>
      <c r="CO18" s="14">
        <v>768</v>
      </c>
      <c r="CP18" s="14">
        <v>4890</v>
      </c>
      <c r="CQ18" s="13">
        <f t="shared" si="2"/>
        <v>5658</v>
      </c>
      <c r="CR18" s="14">
        <v>3543</v>
      </c>
      <c r="CS18" s="14">
        <v>763</v>
      </c>
      <c r="CT18" s="14">
        <v>6652</v>
      </c>
      <c r="CU18" s="14">
        <v>278</v>
      </c>
      <c r="CV18" s="14">
        <v>11738</v>
      </c>
      <c r="CW18" s="14">
        <v>0</v>
      </c>
      <c r="CX18" s="14">
        <v>0</v>
      </c>
      <c r="CY18" s="14">
        <v>1545</v>
      </c>
      <c r="CZ18" s="14">
        <v>87</v>
      </c>
      <c r="DA18" s="14">
        <v>83</v>
      </c>
      <c r="DB18" s="14">
        <v>12755</v>
      </c>
      <c r="DC18" s="14">
        <v>395</v>
      </c>
    </row>
    <row r="19" spans="1:107" ht="15">
      <c r="A19" s="6" t="s">
        <v>187</v>
      </c>
      <c r="B19" s="7">
        <v>0</v>
      </c>
      <c r="C19" s="8">
        <f t="shared" si="3"/>
        <v>30.23</v>
      </c>
      <c r="D19" s="9">
        <v>30.23</v>
      </c>
      <c r="E19" s="9">
        <v>0</v>
      </c>
      <c r="F19" s="9">
        <v>50.14</v>
      </c>
      <c r="G19" s="9">
        <v>34.07</v>
      </c>
      <c r="H19" s="9">
        <v>0</v>
      </c>
      <c r="I19" s="9">
        <v>29.1229267157485</v>
      </c>
      <c r="J19" s="8">
        <f t="shared" si="4"/>
        <v>109.4929267157485</v>
      </c>
      <c r="K19" s="10">
        <v>2489453</v>
      </c>
      <c r="L19" s="10">
        <v>2489453</v>
      </c>
      <c r="M19" s="11">
        <f t="shared" si="5"/>
        <v>0</v>
      </c>
      <c r="N19" s="15">
        <v>2256244</v>
      </c>
      <c r="O19" s="11">
        <f t="shared" si="6"/>
        <v>4745697</v>
      </c>
      <c r="P19" s="10">
        <v>550633</v>
      </c>
      <c r="Q19" s="10">
        <v>686577</v>
      </c>
      <c r="R19" s="10">
        <v>671577</v>
      </c>
      <c r="S19" s="10">
        <v>15000</v>
      </c>
      <c r="T19" s="11">
        <f t="shared" si="7"/>
        <v>468178</v>
      </c>
      <c r="U19" s="10">
        <v>318439</v>
      </c>
      <c r="V19" s="10">
        <v>149739</v>
      </c>
      <c r="W19" s="10">
        <v>69263</v>
      </c>
      <c r="X19" s="10">
        <v>30426</v>
      </c>
      <c r="Y19" s="10">
        <v>887086</v>
      </c>
      <c r="Z19" s="10">
        <v>886363</v>
      </c>
      <c r="AA19" s="10">
        <v>2215</v>
      </c>
      <c r="AB19" s="10">
        <v>12</v>
      </c>
      <c r="AC19" s="11">
        <f t="shared" si="8"/>
        <v>2143757</v>
      </c>
      <c r="AD19" s="10">
        <v>30000</v>
      </c>
      <c r="AE19" s="10">
        <v>94184</v>
      </c>
      <c r="AF19" s="10">
        <v>126505</v>
      </c>
      <c r="AG19" s="10">
        <v>59447</v>
      </c>
      <c r="AH19" s="10">
        <v>291615</v>
      </c>
      <c r="AI19" s="11">
        <f t="shared" si="1"/>
        <v>8041838</v>
      </c>
      <c r="AJ19" s="10">
        <v>0</v>
      </c>
      <c r="AK19" s="11">
        <f t="shared" si="9"/>
        <v>8041838</v>
      </c>
      <c r="AL19" s="13">
        <f t="shared" si="10"/>
        <v>21401</v>
      </c>
      <c r="AM19" s="14">
        <v>13567</v>
      </c>
      <c r="AN19" s="14">
        <v>15673</v>
      </c>
      <c r="AO19" s="14">
        <v>5181</v>
      </c>
      <c r="AP19" s="14">
        <v>9975</v>
      </c>
      <c r="AQ19" s="14">
        <v>5698</v>
      </c>
      <c r="AR19" s="14">
        <v>3226</v>
      </c>
      <c r="AS19" s="14">
        <v>402</v>
      </c>
      <c r="AT19" s="14">
        <v>2100</v>
      </c>
      <c r="AU19" s="14">
        <v>4627</v>
      </c>
      <c r="AV19" s="14">
        <v>0</v>
      </c>
      <c r="AW19" s="14"/>
      <c r="AX19" s="14">
        <v>0</v>
      </c>
      <c r="AY19" s="14">
        <v>0</v>
      </c>
      <c r="AZ19" s="14">
        <v>0</v>
      </c>
      <c r="BA19" s="14">
        <v>5181</v>
      </c>
      <c r="BB19" s="14">
        <v>11317</v>
      </c>
      <c r="BC19" s="14">
        <v>289.5</v>
      </c>
      <c r="BD19" s="14">
        <v>29</v>
      </c>
      <c r="BE19" s="14">
        <v>241</v>
      </c>
      <c r="BF19" s="14">
        <v>571</v>
      </c>
      <c r="BG19" s="14">
        <v>623</v>
      </c>
      <c r="BH19" s="14">
        <v>344</v>
      </c>
      <c r="BI19" s="14">
        <v>9</v>
      </c>
      <c r="BJ19" s="13">
        <f t="shared" si="0"/>
        <v>1192506</v>
      </c>
      <c r="BK19" s="14">
        <v>958168</v>
      </c>
      <c r="BL19" s="14">
        <v>1106572</v>
      </c>
      <c r="BM19" s="14">
        <v>5181</v>
      </c>
      <c r="BN19" s="14">
        <v>32763</v>
      </c>
      <c r="BO19" s="14">
        <v>27574</v>
      </c>
      <c r="BP19" s="14">
        <v>25597</v>
      </c>
      <c r="BQ19" s="14">
        <v>655881</v>
      </c>
      <c r="BR19" s="14">
        <v>2171</v>
      </c>
      <c r="BS19" s="14">
        <v>2054</v>
      </c>
      <c r="BT19" s="14">
        <v>1607</v>
      </c>
      <c r="BU19" s="14">
        <v>307</v>
      </c>
      <c r="BV19" s="14">
        <v>6041</v>
      </c>
      <c r="BW19" s="14">
        <v>2424797</v>
      </c>
      <c r="BX19" s="14">
        <v>6255.2</v>
      </c>
      <c r="BY19" s="14">
        <v>22639</v>
      </c>
      <c r="BZ19" s="14">
        <v>119503</v>
      </c>
      <c r="CA19" s="14">
        <v>11777</v>
      </c>
      <c r="CB19" s="14">
        <v>15976</v>
      </c>
      <c r="CC19" s="14">
        <v>3401</v>
      </c>
      <c r="CD19" s="14">
        <v>449</v>
      </c>
      <c r="CE19" s="14">
        <v>180842</v>
      </c>
      <c r="CF19" s="14">
        <v>149806</v>
      </c>
      <c r="CG19" s="14">
        <v>377</v>
      </c>
      <c r="CH19" s="14">
        <v>47536</v>
      </c>
      <c r="CI19" s="14">
        <v>4988</v>
      </c>
      <c r="CJ19" s="14">
        <v>11266</v>
      </c>
      <c r="CK19" s="13">
        <f t="shared" si="11"/>
        <v>16254</v>
      </c>
      <c r="CL19" s="14">
        <v>7029</v>
      </c>
      <c r="CM19" s="14">
        <v>483</v>
      </c>
      <c r="CN19" s="14" t="s">
        <v>174</v>
      </c>
      <c r="CO19" s="14">
        <v>4083</v>
      </c>
      <c r="CP19" s="14">
        <v>2719</v>
      </c>
      <c r="CQ19" s="13">
        <f t="shared" si="2"/>
        <v>6802</v>
      </c>
      <c r="CR19" s="14">
        <v>2903</v>
      </c>
      <c r="CS19" s="14">
        <v>431</v>
      </c>
      <c r="CT19" s="14" t="s">
        <v>174</v>
      </c>
      <c r="CU19" s="14">
        <v>664</v>
      </c>
      <c r="CV19" s="14">
        <v>14004</v>
      </c>
      <c r="CW19" s="14">
        <v>0</v>
      </c>
      <c r="CX19" s="14">
        <v>0</v>
      </c>
      <c r="CY19" s="14">
        <v>878</v>
      </c>
      <c r="CZ19" s="14">
        <v>97</v>
      </c>
      <c r="DA19" s="14">
        <v>149</v>
      </c>
      <c r="DB19" s="14">
        <v>41678</v>
      </c>
      <c r="DC19" s="14">
        <v>947</v>
      </c>
    </row>
    <row r="20" spans="1:107" ht="15">
      <c r="A20" s="6" t="s">
        <v>188</v>
      </c>
      <c r="B20" s="7">
        <v>1</v>
      </c>
      <c r="C20" s="8">
        <f t="shared" si="3"/>
        <v>18</v>
      </c>
      <c r="D20" s="9">
        <v>14</v>
      </c>
      <c r="E20" s="9">
        <v>4</v>
      </c>
      <c r="F20" s="9">
        <v>20</v>
      </c>
      <c r="G20" s="9">
        <v>18</v>
      </c>
      <c r="H20" s="9">
        <v>1</v>
      </c>
      <c r="I20" s="9">
        <v>46</v>
      </c>
      <c r="J20" s="8">
        <f t="shared" si="4"/>
        <v>85</v>
      </c>
      <c r="K20" s="10">
        <v>1220680</v>
      </c>
      <c r="L20" s="10">
        <v>1022959</v>
      </c>
      <c r="M20" s="11">
        <f t="shared" si="5"/>
        <v>197721</v>
      </c>
      <c r="N20" s="15">
        <v>1116726</v>
      </c>
      <c r="O20" s="11">
        <f t="shared" si="6"/>
        <v>2337406</v>
      </c>
      <c r="P20" s="10">
        <v>127158.9</v>
      </c>
      <c r="Q20" s="10">
        <v>294311.93</v>
      </c>
      <c r="R20" s="10" t="s">
        <v>171</v>
      </c>
      <c r="S20" s="10" t="s">
        <v>171</v>
      </c>
      <c r="T20" s="11">
        <f t="shared" si="7"/>
        <v>184257.66999999998</v>
      </c>
      <c r="U20" s="10">
        <v>93524.42</v>
      </c>
      <c r="V20" s="10">
        <v>90733.25</v>
      </c>
      <c r="W20" s="10">
        <v>316.71</v>
      </c>
      <c r="X20" s="10">
        <v>1001.47</v>
      </c>
      <c r="Y20" s="10" t="s">
        <v>171</v>
      </c>
      <c r="Z20" s="10">
        <v>384737.44</v>
      </c>
      <c r="AA20" s="10">
        <v>1025</v>
      </c>
      <c r="AB20" s="10">
        <v>0</v>
      </c>
      <c r="AC20" s="11">
        <f t="shared" si="8"/>
        <v>480912.77999999997</v>
      </c>
      <c r="AD20" s="10">
        <v>7208</v>
      </c>
      <c r="AE20" s="10">
        <v>245806</v>
      </c>
      <c r="AF20" s="10">
        <v>82674.63</v>
      </c>
      <c r="AG20" s="10"/>
      <c r="AH20" s="10">
        <v>18417.05</v>
      </c>
      <c r="AI20" s="11">
        <f t="shared" si="1"/>
        <v>3299583.36</v>
      </c>
      <c r="AJ20" s="10">
        <v>0</v>
      </c>
      <c r="AK20" s="11">
        <f t="shared" si="9"/>
        <v>3299583.36</v>
      </c>
      <c r="AL20" s="13">
        <f t="shared" si="10"/>
        <v>10854</v>
      </c>
      <c r="AM20" s="14">
        <v>11698</v>
      </c>
      <c r="AN20" s="14">
        <v>9285</v>
      </c>
      <c r="AO20" s="14">
        <v>1561</v>
      </c>
      <c r="AP20" s="14">
        <v>9819</v>
      </c>
      <c r="AQ20" s="14">
        <v>1035</v>
      </c>
      <c r="AR20" s="14">
        <v>934</v>
      </c>
      <c r="AS20" s="14">
        <v>615</v>
      </c>
      <c r="AT20" s="14">
        <v>20</v>
      </c>
      <c r="AU20" s="14">
        <v>637</v>
      </c>
      <c r="AV20" s="14">
        <v>0</v>
      </c>
      <c r="AW20" s="14">
        <v>1616</v>
      </c>
      <c r="AX20" s="14">
        <v>1609</v>
      </c>
      <c r="AY20" s="14">
        <v>330</v>
      </c>
      <c r="AZ20" s="14">
        <v>154</v>
      </c>
      <c r="BA20" s="14">
        <v>5440</v>
      </c>
      <c r="BB20" s="14">
        <v>970</v>
      </c>
      <c r="BC20" s="14">
        <v>0</v>
      </c>
      <c r="BD20" s="14">
        <v>36</v>
      </c>
      <c r="BE20" s="14">
        <v>0</v>
      </c>
      <c r="BF20" s="14">
        <v>14</v>
      </c>
      <c r="BG20" s="14">
        <v>172</v>
      </c>
      <c r="BH20" s="14">
        <v>179</v>
      </c>
      <c r="BI20" s="14">
        <v>20</v>
      </c>
      <c r="BJ20" s="13">
        <f t="shared" si="0"/>
        <v>1607340</v>
      </c>
      <c r="BK20" s="14">
        <v>618015</v>
      </c>
      <c r="BL20" s="14">
        <v>721432</v>
      </c>
      <c r="BM20" s="14">
        <v>32466</v>
      </c>
      <c r="BN20" s="14">
        <v>853758</v>
      </c>
      <c r="BO20" s="14">
        <v>16231</v>
      </c>
      <c r="BP20" s="14">
        <v>15919</v>
      </c>
      <c r="BQ20" s="14">
        <v>0</v>
      </c>
      <c r="BR20" s="14">
        <v>16393</v>
      </c>
      <c r="BS20" s="14">
        <v>523</v>
      </c>
      <c r="BT20" s="14">
        <v>399</v>
      </c>
      <c r="BU20" s="14">
        <v>124</v>
      </c>
      <c r="BV20" s="14" t="s">
        <v>171</v>
      </c>
      <c r="BW20" s="14">
        <v>79535</v>
      </c>
      <c r="BX20" s="14">
        <v>833</v>
      </c>
      <c r="BY20" s="14">
        <v>16253</v>
      </c>
      <c r="BZ20" s="14">
        <v>433</v>
      </c>
      <c r="CA20" s="14">
        <v>10799</v>
      </c>
      <c r="CB20" s="14">
        <v>5580</v>
      </c>
      <c r="CC20" s="14">
        <v>453</v>
      </c>
      <c r="CD20" s="14">
        <v>3332</v>
      </c>
      <c r="CE20" s="14">
        <v>67670</v>
      </c>
      <c r="CF20" s="14">
        <v>46606</v>
      </c>
      <c r="CG20" s="14">
        <v>3540</v>
      </c>
      <c r="CH20" s="14">
        <v>37080</v>
      </c>
      <c r="CI20" s="14">
        <v>3457</v>
      </c>
      <c r="CJ20" s="14">
        <v>2103</v>
      </c>
      <c r="CK20" s="13">
        <f t="shared" si="11"/>
        <v>5560</v>
      </c>
      <c r="CL20" s="14">
        <v>2801</v>
      </c>
      <c r="CM20" s="14">
        <v>210</v>
      </c>
      <c r="CN20" s="14">
        <v>0</v>
      </c>
      <c r="CO20" s="14">
        <v>1893</v>
      </c>
      <c r="CP20" s="14">
        <v>1884</v>
      </c>
      <c r="CQ20" s="13">
        <f t="shared" si="2"/>
        <v>3777</v>
      </c>
      <c r="CR20" s="14">
        <v>1999</v>
      </c>
      <c r="CS20" s="14">
        <v>3</v>
      </c>
      <c r="CT20" s="14">
        <v>0</v>
      </c>
      <c r="CU20" s="14">
        <v>200</v>
      </c>
      <c r="CV20" s="14">
        <v>6907</v>
      </c>
      <c r="CW20" s="14">
        <v>0</v>
      </c>
      <c r="CX20" s="14">
        <v>0</v>
      </c>
      <c r="CY20" s="14">
        <v>402</v>
      </c>
      <c r="CZ20" s="14">
        <v>86</v>
      </c>
      <c r="DA20" s="14">
        <v>80</v>
      </c>
      <c r="DB20" s="14">
        <v>14418</v>
      </c>
      <c r="DC20" s="14">
        <v>1123</v>
      </c>
    </row>
    <row r="21" spans="1:107" ht="15">
      <c r="A21" s="6" t="s">
        <v>189</v>
      </c>
      <c r="B21" s="7">
        <v>1</v>
      </c>
      <c r="C21" s="8">
        <f t="shared" si="3"/>
        <v>47.92</v>
      </c>
      <c r="D21" s="9">
        <v>30.92</v>
      </c>
      <c r="E21" s="9">
        <v>17</v>
      </c>
      <c r="F21" s="9">
        <v>40.55</v>
      </c>
      <c r="G21" s="9">
        <v>32.15</v>
      </c>
      <c r="H21" s="9">
        <v>0</v>
      </c>
      <c r="I21" s="9">
        <v>40.64</v>
      </c>
      <c r="J21" s="8">
        <f t="shared" si="4"/>
        <v>129.11</v>
      </c>
      <c r="K21" s="10">
        <v>3773716</v>
      </c>
      <c r="L21" s="10">
        <v>2297697</v>
      </c>
      <c r="M21" s="11">
        <f>K21-L21</f>
        <v>1476019</v>
      </c>
      <c r="N21" s="15">
        <v>1855336</v>
      </c>
      <c r="O21" s="11">
        <f t="shared" si="6"/>
        <v>5629052</v>
      </c>
      <c r="P21" s="10">
        <v>743697</v>
      </c>
      <c r="Q21" s="10">
        <v>885545</v>
      </c>
      <c r="R21" s="10">
        <v>860977</v>
      </c>
      <c r="S21" s="10">
        <v>24568</v>
      </c>
      <c r="T21" s="11">
        <f t="shared" si="7"/>
        <v>532689</v>
      </c>
      <c r="U21" s="10">
        <v>404513</v>
      </c>
      <c r="V21" s="10">
        <v>128176</v>
      </c>
      <c r="W21" s="10">
        <v>31903</v>
      </c>
      <c r="X21" s="10">
        <v>44071</v>
      </c>
      <c r="Y21" s="10">
        <v>1548685</v>
      </c>
      <c r="Z21" s="10">
        <v>1548685</v>
      </c>
      <c r="AA21" s="10">
        <v>121835</v>
      </c>
      <c r="AB21" s="10">
        <v>0</v>
      </c>
      <c r="AC21" s="11">
        <f t="shared" si="8"/>
        <v>3164728</v>
      </c>
      <c r="AD21" s="10">
        <v>45816</v>
      </c>
      <c r="AE21" s="10">
        <v>262003</v>
      </c>
      <c r="AF21" s="10">
        <v>393959</v>
      </c>
      <c r="AG21" s="10">
        <v>154197</v>
      </c>
      <c r="AH21" s="10">
        <v>430621</v>
      </c>
      <c r="AI21" s="11">
        <f t="shared" si="1"/>
        <v>10824073</v>
      </c>
      <c r="AJ21" s="10">
        <v>2044675</v>
      </c>
      <c r="AK21" s="11">
        <f t="shared" si="9"/>
        <v>12868748</v>
      </c>
      <c r="AL21" s="13">
        <f t="shared" si="10"/>
        <v>25061</v>
      </c>
      <c r="AM21" s="14">
        <v>48637</v>
      </c>
      <c r="AN21" s="14">
        <v>22005</v>
      </c>
      <c r="AO21" s="14">
        <v>30704</v>
      </c>
      <c r="AP21" s="14">
        <v>18479</v>
      </c>
      <c r="AQ21" s="14">
        <v>3526</v>
      </c>
      <c r="AR21" s="14">
        <v>1970</v>
      </c>
      <c r="AS21" s="14">
        <v>1086</v>
      </c>
      <c r="AT21" s="14">
        <v>0</v>
      </c>
      <c r="AU21" s="14">
        <v>2006</v>
      </c>
      <c r="AV21" s="14">
        <v>4148</v>
      </c>
      <c r="AW21" s="14">
        <v>0</v>
      </c>
      <c r="AX21" s="14">
        <v>0</v>
      </c>
      <c r="AY21" s="14">
        <v>0</v>
      </c>
      <c r="AZ21" s="14">
        <v>0</v>
      </c>
      <c r="BA21" s="14">
        <v>4057</v>
      </c>
      <c r="BB21" s="14">
        <v>140452</v>
      </c>
      <c r="BC21" s="14">
        <v>197</v>
      </c>
      <c r="BD21" s="14">
        <v>658</v>
      </c>
      <c r="BE21" s="14">
        <v>0</v>
      </c>
      <c r="BF21" s="14">
        <v>649</v>
      </c>
      <c r="BG21" s="14">
        <v>891</v>
      </c>
      <c r="BH21" s="14">
        <v>476</v>
      </c>
      <c r="BI21" s="14">
        <v>151</v>
      </c>
      <c r="BJ21" s="13">
        <f t="shared" si="0"/>
        <v>1726854</v>
      </c>
      <c r="BK21" s="14">
        <v>1193860</v>
      </c>
      <c r="BL21" s="14">
        <v>1402924</v>
      </c>
      <c r="BM21" s="14">
        <v>143774</v>
      </c>
      <c r="BN21" s="14">
        <v>300279</v>
      </c>
      <c r="BO21" s="14">
        <v>23473</v>
      </c>
      <c r="BP21" s="14">
        <v>178</v>
      </c>
      <c r="BQ21" s="14">
        <v>630300</v>
      </c>
      <c r="BR21" s="14">
        <v>2263</v>
      </c>
      <c r="BS21" s="14">
        <v>2252</v>
      </c>
      <c r="BT21" s="14">
        <v>1600</v>
      </c>
      <c r="BU21" s="14">
        <v>490</v>
      </c>
      <c r="BV21" s="14">
        <v>28428</v>
      </c>
      <c r="BW21" s="14">
        <v>4643296</v>
      </c>
      <c r="BX21" s="14">
        <v>6121</v>
      </c>
      <c r="BY21" s="14">
        <v>142161</v>
      </c>
      <c r="BZ21" s="14">
        <v>11589</v>
      </c>
      <c r="CA21" s="14">
        <v>15807</v>
      </c>
      <c r="CB21" s="14">
        <v>7718</v>
      </c>
      <c r="CC21" s="14">
        <v>7056</v>
      </c>
      <c r="CD21" s="14">
        <v>938</v>
      </c>
      <c r="CE21" s="14">
        <v>272075</v>
      </c>
      <c r="CF21" s="14">
        <v>180359</v>
      </c>
      <c r="CG21" s="14">
        <v>287</v>
      </c>
      <c r="CH21" s="14">
        <v>186125</v>
      </c>
      <c r="CI21" s="14">
        <v>7939</v>
      </c>
      <c r="CJ21" s="14">
        <v>8038</v>
      </c>
      <c r="CK21" s="13">
        <f t="shared" si="11"/>
        <v>15977</v>
      </c>
      <c r="CL21" s="14">
        <v>9564</v>
      </c>
      <c r="CM21" s="14">
        <v>1067</v>
      </c>
      <c r="CN21" s="14">
        <v>24269</v>
      </c>
      <c r="CO21" s="14">
        <v>1905</v>
      </c>
      <c r="CP21" s="14">
        <v>10241</v>
      </c>
      <c r="CQ21" s="13">
        <f t="shared" si="2"/>
        <v>12146</v>
      </c>
      <c r="CR21" s="14">
        <v>3065</v>
      </c>
      <c r="CS21" s="14">
        <v>563</v>
      </c>
      <c r="CT21" s="14">
        <v>15641</v>
      </c>
      <c r="CU21" s="14">
        <v>77</v>
      </c>
      <c r="CV21" s="14">
        <v>3450</v>
      </c>
      <c r="CW21" s="14">
        <v>270</v>
      </c>
      <c r="CX21" s="14">
        <v>68</v>
      </c>
      <c r="CY21" s="14">
        <v>10355</v>
      </c>
      <c r="CZ21" s="14">
        <v>168</v>
      </c>
      <c r="DA21" s="14">
        <v>160</v>
      </c>
      <c r="DB21" s="14">
        <v>81710</v>
      </c>
      <c r="DC21" s="14">
        <v>781</v>
      </c>
    </row>
    <row r="22" spans="1:107" ht="15">
      <c r="A22" s="6" t="s">
        <v>190</v>
      </c>
      <c r="B22" s="7">
        <v>1</v>
      </c>
      <c r="C22" s="8">
        <f t="shared" si="3"/>
        <v>28.2</v>
      </c>
      <c r="D22" s="9">
        <v>27.2</v>
      </c>
      <c r="E22" s="9">
        <v>1</v>
      </c>
      <c r="F22" s="9">
        <v>59.1</v>
      </c>
      <c r="G22" s="9">
        <v>39</v>
      </c>
      <c r="H22" s="9">
        <v>0</v>
      </c>
      <c r="I22" s="9">
        <v>39.47</v>
      </c>
      <c r="J22" s="8">
        <f t="shared" si="4"/>
        <v>126.77</v>
      </c>
      <c r="K22" s="10">
        <v>2160238</v>
      </c>
      <c r="L22" s="10">
        <v>2077438</v>
      </c>
      <c r="M22" s="11">
        <f t="shared" si="5"/>
        <v>82800</v>
      </c>
      <c r="N22" s="15">
        <v>2667006</v>
      </c>
      <c r="O22" s="11">
        <f t="shared" si="6"/>
        <v>4827244</v>
      </c>
      <c r="P22" s="10">
        <v>697813</v>
      </c>
      <c r="Q22" s="10">
        <v>952592</v>
      </c>
      <c r="R22" s="10">
        <v>745469</v>
      </c>
      <c r="S22" s="10">
        <v>146469</v>
      </c>
      <c r="T22" s="11">
        <f t="shared" si="7"/>
        <v>789542</v>
      </c>
      <c r="U22" s="10">
        <v>562965</v>
      </c>
      <c r="V22" s="10">
        <v>226577</v>
      </c>
      <c r="W22" s="10">
        <v>220315</v>
      </c>
      <c r="X22" s="10">
        <v>8271</v>
      </c>
      <c r="Y22" s="10">
        <v>1702578</v>
      </c>
      <c r="Z22" s="10">
        <v>1267793</v>
      </c>
      <c r="AA22" s="10">
        <v>150668</v>
      </c>
      <c r="AB22" s="10">
        <v>214</v>
      </c>
      <c r="AC22" s="11">
        <f t="shared" si="8"/>
        <v>3824180</v>
      </c>
      <c r="AD22" s="10">
        <v>21174</v>
      </c>
      <c r="AE22" s="10">
        <v>117555</v>
      </c>
      <c r="AF22" s="10">
        <v>270932</v>
      </c>
      <c r="AG22" s="10">
        <v>75613</v>
      </c>
      <c r="AH22" s="10">
        <v>191528</v>
      </c>
      <c r="AI22" s="11">
        <f t="shared" si="1"/>
        <v>10026039</v>
      </c>
      <c r="AJ22" s="10">
        <v>0</v>
      </c>
      <c r="AK22" s="11">
        <f t="shared" si="9"/>
        <v>10026039</v>
      </c>
      <c r="AL22" s="13">
        <f t="shared" si="10"/>
        <v>89949</v>
      </c>
      <c r="AM22" s="14">
        <v>86819</v>
      </c>
      <c r="AN22" s="14">
        <v>88462</v>
      </c>
      <c r="AO22" s="14">
        <v>1462</v>
      </c>
      <c r="AP22" s="14">
        <v>16582</v>
      </c>
      <c r="AQ22" s="14">
        <v>71880</v>
      </c>
      <c r="AR22" s="14">
        <v>1462</v>
      </c>
      <c r="AS22" s="14">
        <v>25</v>
      </c>
      <c r="AT22" s="14">
        <v>0</v>
      </c>
      <c r="AU22" s="14">
        <v>7931</v>
      </c>
      <c r="AV22" s="14">
        <v>0</v>
      </c>
      <c r="AW22" s="14">
        <v>6</v>
      </c>
      <c r="AX22" s="14">
        <v>6</v>
      </c>
      <c r="AY22" s="14">
        <v>4</v>
      </c>
      <c r="AZ22" s="14">
        <v>2</v>
      </c>
      <c r="BA22" s="14">
        <v>3785</v>
      </c>
      <c r="BB22" s="14">
        <v>38003</v>
      </c>
      <c r="BC22" s="14">
        <v>53</v>
      </c>
      <c r="BD22" s="14">
        <v>157</v>
      </c>
      <c r="BE22" s="14">
        <v>476</v>
      </c>
      <c r="BF22" s="14">
        <v>148</v>
      </c>
      <c r="BG22" s="14">
        <v>1606</v>
      </c>
      <c r="BH22" s="14">
        <v>395</v>
      </c>
      <c r="BI22" s="14">
        <v>4</v>
      </c>
      <c r="BJ22" s="13">
        <f t="shared" si="0"/>
        <v>1242887</v>
      </c>
      <c r="BK22" s="14">
        <v>950598</v>
      </c>
      <c r="BL22" s="14">
        <v>1066738</v>
      </c>
      <c r="BM22" s="14">
        <v>11110</v>
      </c>
      <c r="BN22" s="14">
        <v>144781</v>
      </c>
      <c r="BO22" s="14">
        <v>31368</v>
      </c>
      <c r="BP22" s="14">
        <v>0</v>
      </c>
      <c r="BQ22" s="14">
        <v>298625</v>
      </c>
      <c r="BR22" s="14">
        <v>4668</v>
      </c>
      <c r="BS22" s="14">
        <v>4668</v>
      </c>
      <c r="BT22" s="14">
        <v>2732</v>
      </c>
      <c r="BU22" s="14">
        <v>569</v>
      </c>
      <c r="BV22" s="14">
        <v>16128</v>
      </c>
      <c r="BW22" s="14">
        <v>2595888</v>
      </c>
      <c r="BX22" s="14">
        <v>7353</v>
      </c>
      <c r="BY22" s="14">
        <v>14686</v>
      </c>
      <c r="BZ22" s="14">
        <v>93750</v>
      </c>
      <c r="CA22" s="14">
        <v>60583</v>
      </c>
      <c r="CB22" s="14">
        <v>134373</v>
      </c>
      <c r="CC22" s="14">
        <v>1631</v>
      </c>
      <c r="CD22" s="14">
        <v>59</v>
      </c>
      <c r="CE22" s="14">
        <v>279346</v>
      </c>
      <c r="CF22" s="14">
        <v>128684</v>
      </c>
      <c r="CG22" s="14">
        <v>331</v>
      </c>
      <c r="CH22" s="14">
        <v>30449</v>
      </c>
      <c r="CI22" s="14">
        <v>3679</v>
      </c>
      <c r="CJ22" s="14">
        <v>7369</v>
      </c>
      <c r="CK22" s="13">
        <f t="shared" si="11"/>
        <v>11048</v>
      </c>
      <c r="CL22" s="14">
        <v>6843</v>
      </c>
      <c r="CM22" s="14">
        <v>709</v>
      </c>
      <c r="CN22" s="14">
        <v>22710</v>
      </c>
      <c r="CO22" s="14">
        <v>1456</v>
      </c>
      <c r="CP22" s="14">
        <v>7296</v>
      </c>
      <c r="CQ22" s="13">
        <f>SUM(CP22,CO22)</f>
        <v>8752</v>
      </c>
      <c r="CR22" s="14">
        <v>6945</v>
      </c>
      <c r="CS22" s="14">
        <v>1753</v>
      </c>
      <c r="CT22" s="14">
        <v>17576</v>
      </c>
      <c r="CU22" s="14">
        <v>386</v>
      </c>
      <c r="CV22" s="14">
        <v>9568</v>
      </c>
      <c r="CW22" s="14">
        <v>0</v>
      </c>
      <c r="CX22" s="14">
        <v>0</v>
      </c>
      <c r="CY22" s="14">
        <v>6810</v>
      </c>
      <c r="CZ22" s="14">
        <v>81</v>
      </c>
      <c r="DA22" s="14">
        <v>119</v>
      </c>
      <c r="DB22" s="14">
        <v>43060</v>
      </c>
      <c r="DC22" s="14">
        <v>576</v>
      </c>
    </row>
    <row r="23" spans="1:107" ht="15">
      <c r="A23" s="6" t="s">
        <v>191</v>
      </c>
      <c r="B23" s="7">
        <v>0</v>
      </c>
      <c r="C23" s="8">
        <f t="shared" si="3"/>
        <v>32.85</v>
      </c>
      <c r="D23" s="9">
        <v>28.85</v>
      </c>
      <c r="E23" s="9">
        <v>4</v>
      </c>
      <c r="F23" s="9">
        <v>48.75</v>
      </c>
      <c r="G23" s="9">
        <v>25</v>
      </c>
      <c r="H23" s="9">
        <v>0</v>
      </c>
      <c r="I23" s="9">
        <v>32.13</v>
      </c>
      <c r="J23" s="8">
        <f t="shared" si="4"/>
        <v>113.72999999999999</v>
      </c>
      <c r="K23" s="10">
        <v>2672555</v>
      </c>
      <c r="L23" s="10">
        <v>2328781</v>
      </c>
      <c r="M23" s="11">
        <f t="shared" si="5"/>
        <v>343774</v>
      </c>
      <c r="N23" s="15">
        <v>2613747</v>
      </c>
      <c r="O23" s="11">
        <f t="shared" si="6"/>
        <v>5286302</v>
      </c>
      <c r="P23" s="10">
        <v>696909</v>
      </c>
      <c r="Q23" s="10">
        <v>719926</v>
      </c>
      <c r="R23" s="10">
        <v>612810</v>
      </c>
      <c r="S23" s="10">
        <v>107116</v>
      </c>
      <c r="T23" s="11">
        <f t="shared" si="7"/>
        <v>171893</v>
      </c>
      <c r="U23" s="10">
        <v>79926</v>
      </c>
      <c r="V23" s="10">
        <v>91967</v>
      </c>
      <c r="W23" s="10">
        <v>18208</v>
      </c>
      <c r="X23" s="10">
        <v>64546</v>
      </c>
      <c r="Y23" s="10">
        <v>1597799</v>
      </c>
      <c r="Z23" s="10">
        <v>1597318</v>
      </c>
      <c r="AA23" s="10">
        <v>113306</v>
      </c>
      <c r="AB23" s="10">
        <v>0</v>
      </c>
      <c r="AC23" s="11">
        <f t="shared" si="8"/>
        <v>2685678</v>
      </c>
      <c r="AD23" s="10">
        <v>11000</v>
      </c>
      <c r="AE23" s="10">
        <v>9029</v>
      </c>
      <c r="AF23" s="10">
        <v>573626</v>
      </c>
      <c r="AG23" s="10">
        <v>123057</v>
      </c>
      <c r="AH23" s="10">
        <v>654716</v>
      </c>
      <c r="AI23" s="11">
        <f t="shared" si="1"/>
        <v>10040317</v>
      </c>
      <c r="AJ23" s="10">
        <v>0</v>
      </c>
      <c r="AK23" s="11">
        <f t="shared" si="9"/>
        <v>10040317</v>
      </c>
      <c r="AL23" s="13">
        <f t="shared" si="10"/>
        <v>18310</v>
      </c>
      <c r="AM23" s="14">
        <v>0</v>
      </c>
      <c r="AN23" s="14">
        <v>17071</v>
      </c>
      <c r="AO23" s="14">
        <v>7210</v>
      </c>
      <c r="AP23" s="14">
        <v>12528</v>
      </c>
      <c r="AQ23" s="14">
        <v>4543</v>
      </c>
      <c r="AR23" s="14">
        <v>0</v>
      </c>
      <c r="AS23" s="14">
        <v>134</v>
      </c>
      <c r="AT23" s="14">
        <v>1105</v>
      </c>
      <c r="AU23" s="14">
        <v>2164</v>
      </c>
      <c r="AV23" s="14">
        <v>0</v>
      </c>
      <c r="AW23" s="14">
        <v>19</v>
      </c>
      <c r="AX23" s="14">
        <v>19</v>
      </c>
      <c r="AY23" s="14">
        <v>9</v>
      </c>
      <c r="AZ23" s="14">
        <v>5</v>
      </c>
      <c r="BA23" s="14">
        <v>0</v>
      </c>
      <c r="BB23" s="14">
        <v>1804</v>
      </c>
      <c r="BC23" s="14">
        <v>60</v>
      </c>
      <c r="BD23" s="14">
        <v>183</v>
      </c>
      <c r="BE23" s="14">
        <v>6</v>
      </c>
      <c r="BF23" s="14">
        <v>980</v>
      </c>
      <c r="BG23" s="14">
        <v>396</v>
      </c>
      <c r="BH23" s="14">
        <v>143</v>
      </c>
      <c r="BI23" s="14">
        <v>0</v>
      </c>
      <c r="BJ23" s="13">
        <f t="shared" si="0"/>
        <v>1332037</v>
      </c>
      <c r="BK23" s="14">
        <v>1001705</v>
      </c>
      <c r="BL23" s="14">
        <v>1042503</v>
      </c>
      <c r="BM23" s="14">
        <v>44169</v>
      </c>
      <c r="BN23" s="14">
        <v>217166</v>
      </c>
      <c r="BO23" s="14">
        <v>62009</v>
      </c>
      <c r="BP23" s="14">
        <v>10359</v>
      </c>
      <c r="BQ23" s="14">
        <v>249421</v>
      </c>
      <c r="BR23" s="14">
        <v>720</v>
      </c>
      <c r="BS23" s="14">
        <v>716</v>
      </c>
      <c r="BT23" s="14">
        <v>287</v>
      </c>
      <c r="BU23" s="14">
        <v>310</v>
      </c>
      <c r="BV23" s="14">
        <v>105507</v>
      </c>
      <c r="BW23" s="14">
        <v>1518413</v>
      </c>
      <c r="BX23" s="14">
        <v>3383.3</v>
      </c>
      <c r="BY23" s="14">
        <v>10790</v>
      </c>
      <c r="BZ23" s="14">
        <v>3299</v>
      </c>
      <c r="CA23" s="14">
        <v>23626</v>
      </c>
      <c r="CB23" s="14">
        <v>11248</v>
      </c>
      <c r="CC23" s="14">
        <v>1583</v>
      </c>
      <c r="CD23" s="14">
        <v>63143</v>
      </c>
      <c r="CE23" s="14">
        <v>374820</v>
      </c>
      <c r="CF23" s="14">
        <v>154552</v>
      </c>
      <c r="CG23" s="14">
        <v>221586</v>
      </c>
      <c r="CH23" s="14">
        <v>59217</v>
      </c>
      <c r="CI23" s="14">
        <v>4057</v>
      </c>
      <c r="CJ23" s="14">
        <v>7274</v>
      </c>
      <c r="CK23" s="13">
        <f t="shared" si="11"/>
        <v>11331</v>
      </c>
      <c r="CL23" s="14">
        <v>6114</v>
      </c>
      <c r="CM23" s="14">
        <v>500</v>
      </c>
      <c r="CN23" s="14">
        <v>17252</v>
      </c>
      <c r="CO23" s="14">
        <v>2880</v>
      </c>
      <c r="CP23" s="14">
        <v>15686</v>
      </c>
      <c r="CQ23" s="13">
        <f>SUM(CP23,CO23)</f>
        <v>18566</v>
      </c>
      <c r="CR23" s="14">
        <v>5655</v>
      </c>
      <c r="CS23" s="14">
        <v>410</v>
      </c>
      <c r="CT23" s="14">
        <v>13407</v>
      </c>
      <c r="CU23" s="14">
        <v>726</v>
      </c>
      <c r="CV23" s="14">
        <v>18053</v>
      </c>
      <c r="CW23" s="14">
        <v>0</v>
      </c>
      <c r="CX23" s="14">
        <v>0</v>
      </c>
      <c r="CY23" s="14">
        <v>2941</v>
      </c>
      <c r="CZ23" s="14">
        <v>94</v>
      </c>
      <c r="DA23" s="14">
        <v>115</v>
      </c>
      <c r="DB23" s="14">
        <v>71713</v>
      </c>
      <c r="DC23" s="14">
        <v>2813</v>
      </c>
    </row>
    <row r="24" spans="1:107" ht="15">
      <c r="A24" s="6" t="s">
        <v>192</v>
      </c>
      <c r="B24" s="7">
        <v>0</v>
      </c>
      <c r="C24" s="8">
        <f t="shared" si="3"/>
        <v>12.5</v>
      </c>
      <c r="D24" s="9">
        <v>12.5</v>
      </c>
      <c r="E24" s="9">
        <v>0</v>
      </c>
      <c r="F24" s="9">
        <v>35.25</v>
      </c>
      <c r="G24" s="9">
        <v>24.5</v>
      </c>
      <c r="H24" s="9">
        <v>0</v>
      </c>
      <c r="I24" s="9">
        <v>19</v>
      </c>
      <c r="J24" s="8">
        <f t="shared" si="4"/>
        <v>66.75</v>
      </c>
      <c r="K24" s="10">
        <v>1004592</v>
      </c>
      <c r="L24" s="10">
        <v>1004592</v>
      </c>
      <c r="M24" s="11">
        <f t="shared" si="5"/>
        <v>0</v>
      </c>
      <c r="N24" s="15">
        <v>1705610</v>
      </c>
      <c r="O24" s="11">
        <f t="shared" si="6"/>
        <v>2710202</v>
      </c>
      <c r="P24" s="10">
        <v>213239</v>
      </c>
      <c r="Q24" s="10">
        <v>227195</v>
      </c>
      <c r="R24" s="10">
        <v>220040</v>
      </c>
      <c r="S24" s="10">
        <v>7155</v>
      </c>
      <c r="T24" s="11">
        <f t="shared" si="7"/>
        <v>424946</v>
      </c>
      <c r="U24" s="10">
        <v>244374</v>
      </c>
      <c r="V24" s="10">
        <v>180572</v>
      </c>
      <c r="W24" s="10">
        <v>40115</v>
      </c>
      <c r="X24" s="10">
        <v>11562</v>
      </c>
      <c r="Y24" s="10">
        <v>995762</v>
      </c>
      <c r="Z24" s="10">
        <v>424668</v>
      </c>
      <c r="AA24" s="10">
        <v>37190</v>
      </c>
      <c r="AB24" s="10">
        <v>-4199</v>
      </c>
      <c r="AC24" s="11">
        <f t="shared" si="8"/>
        <v>1732571</v>
      </c>
      <c r="AD24" s="10">
        <v>28757</v>
      </c>
      <c r="AE24" s="10">
        <v>41401</v>
      </c>
      <c r="AF24" s="10">
        <v>174403</v>
      </c>
      <c r="AG24" s="10">
        <v>104045</v>
      </c>
      <c r="AH24" s="10">
        <v>210019</v>
      </c>
      <c r="AI24" s="11">
        <f t="shared" si="1"/>
        <v>5214637</v>
      </c>
      <c r="AJ24" s="10">
        <v>1034339</v>
      </c>
      <c r="AK24" s="11">
        <f t="shared" si="9"/>
        <v>6248976</v>
      </c>
      <c r="AL24" s="13">
        <f t="shared" si="10"/>
        <v>15719</v>
      </c>
      <c r="AM24" s="14">
        <v>7414</v>
      </c>
      <c r="AN24" s="14">
        <v>10391</v>
      </c>
      <c r="AO24" s="14">
        <v>1199</v>
      </c>
      <c r="AP24" s="14">
        <v>3959</v>
      </c>
      <c r="AQ24" s="14">
        <v>627</v>
      </c>
      <c r="AR24" s="14">
        <v>1837</v>
      </c>
      <c r="AS24" s="14">
        <v>313</v>
      </c>
      <c r="AT24" s="14">
        <v>3178</v>
      </c>
      <c r="AU24" s="14">
        <v>45356</v>
      </c>
      <c r="AV24" s="14">
        <v>19</v>
      </c>
      <c r="AW24" s="14">
        <v>86</v>
      </c>
      <c r="AX24" s="14">
        <v>86</v>
      </c>
      <c r="AY24" s="14">
        <v>34</v>
      </c>
      <c r="AZ24" s="14">
        <v>17</v>
      </c>
      <c r="BA24" s="14">
        <v>6391</v>
      </c>
      <c r="BB24" s="14">
        <v>4129</v>
      </c>
      <c r="BC24" s="14">
        <v>17</v>
      </c>
      <c r="BD24" s="14">
        <v>131</v>
      </c>
      <c r="BE24" s="14">
        <v>0</v>
      </c>
      <c r="BF24" s="14">
        <v>24</v>
      </c>
      <c r="BG24" s="14">
        <v>234</v>
      </c>
      <c r="BH24" s="14">
        <v>1063</v>
      </c>
      <c r="BI24" s="14">
        <v>0</v>
      </c>
      <c r="BJ24" s="13">
        <f t="shared" si="0"/>
        <v>791516</v>
      </c>
      <c r="BK24" s="14">
        <v>644741</v>
      </c>
      <c r="BL24" s="14">
        <v>601750</v>
      </c>
      <c r="BM24" s="14">
        <v>2063</v>
      </c>
      <c r="BN24" s="14">
        <v>117351</v>
      </c>
      <c r="BO24" s="14">
        <v>39186</v>
      </c>
      <c r="BP24" s="14">
        <v>33229</v>
      </c>
      <c r="BQ24" s="14">
        <v>311834</v>
      </c>
      <c r="BR24" s="14">
        <v>3175</v>
      </c>
      <c r="BS24" s="14">
        <v>3170</v>
      </c>
      <c r="BT24" s="14">
        <v>1318</v>
      </c>
      <c r="BU24" s="14">
        <v>745</v>
      </c>
      <c r="BV24" s="14">
        <v>16797</v>
      </c>
      <c r="BW24" s="14">
        <v>2129871</v>
      </c>
      <c r="BX24" s="14">
        <v>4787</v>
      </c>
      <c r="BY24" s="14">
        <v>24580</v>
      </c>
      <c r="BZ24" s="14">
        <v>37053</v>
      </c>
      <c r="CA24" s="14">
        <v>2287</v>
      </c>
      <c r="CB24" s="14">
        <v>6062</v>
      </c>
      <c r="CC24" s="14">
        <v>4267</v>
      </c>
      <c r="CD24" s="14">
        <v>5561</v>
      </c>
      <c r="CE24" s="14">
        <v>152285</v>
      </c>
      <c r="CF24" s="14">
        <v>146928</v>
      </c>
      <c r="CG24" s="14">
        <v>131</v>
      </c>
      <c r="CH24" s="14">
        <v>27512</v>
      </c>
      <c r="CI24" s="14">
        <v>2991</v>
      </c>
      <c r="CJ24" s="14">
        <v>3302</v>
      </c>
      <c r="CK24" s="13">
        <f t="shared" si="11"/>
        <v>6293</v>
      </c>
      <c r="CL24" s="14">
        <v>3169</v>
      </c>
      <c r="CM24" s="14">
        <v>418</v>
      </c>
      <c r="CN24" s="14">
        <v>8166</v>
      </c>
      <c r="CO24" s="14">
        <v>2030</v>
      </c>
      <c r="CP24" s="14">
        <v>9036</v>
      </c>
      <c r="CQ24" s="13">
        <f>SUM(CP24,CO24)</f>
        <v>11066</v>
      </c>
      <c r="CR24" s="14">
        <v>3683</v>
      </c>
      <c r="CS24" s="14">
        <v>1859</v>
      </c>
      <c r="CT24" s="14">
        <v>8349</v>
      </c>
      <c r="CU24" s="14">
        <v>478</v>
      </c>
      <c r="CV24" s="14">
        <v>18629</v>
      </c>
      <c r="CW24" s="14">
        <v>0</v>
      </c>
      <c r="CX24" s="14">
        <v>0</v>
      </c>
      <c r="CY24" s="14">
        <v>4200</v>
      </c>
      <c r="CZ24" s="14">
        <v>114</v>
      </c>
      <c r="DA24" s="14">
        <v>116</v>
      </c>
      <c r="DB24" s="14">
        <v>33991</v>
      </c>
      <c r="DC24" s="14">
        <v>281</v>
      </c>
    </row>
    <row r="25" spans="1:107" ht="15">
      <c r="A25" s="6" t="s">
        <v>193</v>
      </c>
      <c r="B25" s="7">
        <v>0</v>
      </c>
      <c r="C25" s="8">
        <f t="shared" si="3"/>
        <v>13.1</v>
      </c>
      <c r="D25" s="9">
        <v>13.1</v>
      </c>
      <c r="E25" s="9">
        <v>0</v>
      </c>
      <c r="F25" s="9">
        <v>6.5</v>
      </c>
      <c r="G25" s="9">
        <v>20.25</v>
      </c>
      <c r="H25" s="9">
        <v>0</v>
      </c>
      <c r="I25" s="9">
        <v>10.67</v>
      </c>
      <c r="J25" s="8">
        <f t="shared" si="4"/>
        <v>30.270000000000003</v>
      </c>
      <c r="K25" s="10">
        <v>1153178</v>
      </c>
      <c r="L25" s="10">
        <v>1153177.83</v>
      </c>
      <c r="M25" s="11">
        <v>0</v>
      </c>
      <c r="N25" s="15">
        <v>1078032.5</v>
      </c>
      <c r="O25" s="11">
        <f t="shared" si="6"/>
        <v>2231210.5</v>
      </c>
      <c r="P25" s="10">
        <v>207613.21</v>
      </c>
      <c r="Q25" s="10">
        <v>165545</v>
      </c>
      <c r="R25" s="10">
        <v>165545</v>
      </c>
      <c r="S25" s="10">
        <v>0</v>
      </c>
      <c r="T25" s="11">
        <f t="shared" si="7"/>
        <v>284124</v>
      </c>
      <c r="U25" s="10">
        <v>215384</v>
      </c>
      <c r="V25" s="10">
        <v>68740</v>
      </c>
      <c r="W25" s="10">
        <v>4931</v>
      </c>
      <c r="X25" s="10">
        <v>30196</v>
      </c>
      <c r="Y25" s="10">
        <v>400240</v>
      </c>
      <c r="Z25" s="10">
        <v>0</v>
      </c>
      <c r="AA25" s="10">
        <v>12946</v>
      </c>
      <c r="AB25" s="10">
        <v>0</v>
      </c>
      <c r="AC25" s="11">
        <f t="shared" si="8"/>
        <v>897982</v>
      </c>
      <c r="AD25" s="10">
        <v>2304</v>
      </c>
      <c r="AE25" s="10">
        <v>9876.83</v>
      </c>
      <c r="AF25" s="10">
        <v>48509.06</v>
      </c>
      <c r="AG25" s="10">
        <v>73080</v>
      </c>
      <c r="AH25" s="10">
        <v>173062.02</v>
      </c>
      <c r="AI25" s="11">
        <f t="shared" si="1"/>
        <v>3643637.62</v>
      </c>
      <c r="AJ25" s="10">
        <v>915765.09</v>
      </c>
      <c r="AK25" s="11">
        <f t="shared" si="9"/>
        <v>4559402.71</v>
      </c>
      <c r="AL25" s="13">
        <f t="shared" si="10"/>
        <v>11540</v>
      </c>
      <c r="AM25" s="14">
        <v>19453</v>
      </c>
      <c r="AN25" s="14">
        <v>8133</v>
      </c>
      <c r="AO25" s="14">
        <v>2132</v>
      </c>
      <c r="AP25" s="14">
        <v>4001</v>
      </c>
      <c r="AQ25" s="14">
        <v>4132</v>
      </c>
      <c r="AR25" s="14">
        <v>37</v>
      </c>
      <c r="AS25" s="14">
        <v>3370</v>
      </c>
      <c r="AT25" s="14">
        <v>0</v>
      </c>
      <c r="AU25" s="14">
        <v>1243</v>
      </c>
      <c r="AV25" s="14">
        <v>0</v>
      </c>
      <c r="AW25" s="14">
        <v>94</v>
      </c>
      <c r="AX25" s="14">
        <v>156</v>
      </c>
      <c r="AY25" s="14">
        <v>39</v>
      </c>
      <c r="AZ25" s="14">
        <v>23</v>
      </c>
      <c r="BA25" s="14">
        <v>2603</v>
      </c>
      <c r="BB25" s="14">
        <v>5018</v>
      </c>
      <c r="BC25" s="14">
        <v>47</v>
      </c>
      <c r="BD25" s="14">
        <v>251</v>
      </c>
      <c r="BE25" s="14">
        <v>0</v>
      </c>
      <c r="BF25" s="14">
        <v>91</v>
      </c>
      <c r="BG25" s="14">
        <v>463</v>
      </c>
      <c r="BH25" s="14">
        <v>137</v>
      </c>
      <c r="BI25" s="14">
        <v>0</v>
      </c>
      <c r="BJ25" s="13">
        <f t="shared" si="0"/>
        <v>280492</v>
      </c>
      <c r="BK25" s="14" t="s">
        <v>171</v>
      </c>
      <c r="BL25" s="14">
        <v>200583</v>
      </c>
      <c r="BM25" s="14">
        <v>30964</v>
      </c>
      <c r="BN25" s="14">
        <v>25704</v>
      </c>
      <c r="BO25" s="14">
        <v>54205</v>
      </c>
      <c r="BP25" s="14">
        <v>0</v>
      </c>
      <c r="BQ25" s="14">
        <v>0</v>
      </c>
      <c r="BR25" s="14">
        <v>2868</v>
      </c>
      <c r="BS25" s="14">
        <v>2868</v>
      </c>
      <c r="BT25" s="14">
        <v>704</v>
      </c>
      <c r="BU25" s="14">
        <v>361</v>
      </c>
      <c r="BV25" s="14">
        <v>22118</v>
      </c>
      <c r="BW25" s="14">
        <v>970601</v>
      </c>
      <c r="BX25" s="14">
        <v>569</v>
      </c>
      <c r="BY25" s="14">
        <v>1318</v>
      </c>
      <c r="BZ25" s="14">
        <v>19415</v>
      </c>
      <c r="CA25" s="14">
        <v>3203</v>
      </c>
      <c r="CB25" s="14">
        <v>7641</v>
      </c>
      <c r="CC25" s="14">
        <v>1644</v>
      </c>
      <c r="CD25" s="14">
        <v>0</v>
      </c>
      <c r="CE25" s="14">
        <v>52986</v>
      </c>
      <c r="CF25" s="14">
        <v>16867</v>
      </c>
      <c r="CG25" s="14">
        <v>457</v>
      </c>
      <c r="CH25" s="14">
        <v>7747</v>
      </c>
      <c r="CI25" s="14">
        <v>2313</v>
      </c>
      <c r="CJ25" s="14">
        <v>3021</v>
      </c>
      <c r="CK25" s="13">
        <f t="shared" si="11"/>
        <v>5334</v>
      </c>
      <c r="CL25" s="14">
        <v>2446</v>
      </c>
      <c r="CM25" s="14">
        <v>245</v>
      </c>
      <c r="CN25" s="14">
        <v>7100</v>
      </c>
      <c r="CO25" s="14">
        <v>913</v>
      </c>
      <c r="CP25" s="14">
        <v>7783</v>
      </c>
      <c r="CQ25" s="13">
        <f>SUM(CP25,CO25)</f>
        <v>8696</v>
      </c>
      <c r="CR25" s="14">
        <v>5145</v>
      </c>
      <c r="CS25" s="14">
        <v>168</v>
      </c>
      <c r="CT25" s="14">
        <v>5192</v>
      </c>
      <c r="CU25" s="14">
        <v>428</v>
      </c>
      <c r="CV25" s="14">
        <v>9069</v>
      </c>
      <c r="CW25" s="14">
        <v>262.5</v>
      </c>
      <c r="CX25" s="14">
        <v>0</v>
      </c>
      <c r="CY25" s="14">
        <v>269</v>
      </c>
      <c r="CZ25" s="14">
        <v>79</v>
      </c>
      <c r="DA25" s="14">
        <v>57</v>
      </c>
      <c r="DB25" s="14">
        <v>12929</v>
      </c>
      <c r="DC25" s="14">
        <v>282</v>
      </c>
    </row>
    <row r="26" spans="1:107" ht="15">
      <c r="A26" s="6" t="s">
        <v>194</v>
      </c>
      <c r="B26" s="7">
        <v>1</v>
      </c>
      <c r="C26" s="8">
        <f t="shared" si="3"/>
        <v>12.9</v>
      </c>
      <c r="D26" s="9">
        <v>8.9</v>
      </c>
      <c r="E26" s="9">
        <v>4</v>
      </c>
      <c r="F26" s="9">
        <v>25.35</v>
      </c>
      <c r="G26" s="9">
        <v>16.35</v>
      </c>
      <c r="H26" s="9">
        <v>1.5</v>
      </c>
      <c r="I26" s="9">
        <v>18.5</v>
      </c>
      <c r="J26" s="8">
        <f t="shared" si="4"/>
        <v>58.25</v>
      </c>
      <c r="K26" s="10">
        <v>1007754</v>
      </c>
      <c r="L26" s="10">
        <v>640504</v>
      </c>
      <c r="M26" s="11">
        <f t="shared" si="5"/>
        <v>367250</v>
      </c>
      <c r="N26" s="15">
        <v>984281</v>
      </c>
      <c r="O26" s="11">
        <f t="shared" si="6"/>
        <v>1992035</v>
      </c>
      <c r="P26" s="10">
        <v>175859</v>
      </c>
      <c r="Q26" s="10">
        <v>200792</v>
      </c>
      <c r="R26" s="10">
        <v>172670</v>
      </c>
      <c r="S26" s="10">
        <v>28122</v>
      </c>
      <c r="T26" s="11">
        <f t="shared" si="7"/>
        <v>64835</v>
      </c>
      <c r="U26" s="10">
        <v>47204</v>
      </c>
      <c r="V26" s="10">
        <v>17631</v>
      </c>
      <c r="W26" s="10">
        <v>4614</v>
      </c>
      <c r="X26" s="10">
        <v>32529</v>
      </c>
      <c r="Y26" s="10">
        <v>435834</v>
      </c>
      <c r="Z26" s="10">
        <v>64800</v>
      </c>
      <c r="AA26" s="10">
        <v>0</v>
      </c>
      <c r="AB26" s="10">
        <v>25980</v>
      </c>
      <c r="AC26" s="11">
        <f t="shared" si="8"/>
        <v>764584</v>
      </c>
      <c r="AD26" s="10">
        <v>9050</v>
      </c>
      <c r="AE26" s="10">
        <v>83787</v>
      </c>
      <c r="AF26" s="10">
        <v>71386</v>
      </c>
      <c r="AG26" s="10">
        <v>13255</v>
      </c>
      <c r="AH26" s="10">
        <v>78059</v>
      </c>
      <c r="AI26" s="11">
        <f t="shared" si="1"/>
        <v>3188015</v>
      </c>
      <c r="AJ26" s="10">
        <v>0</v>
      </c>
      <c r="AK26" s="11">
        <f t="shared" si="9"/>
        <v>3188015</v>
      </c>
      <c r="AL26" s="13">
        <f t="shared" si="10"/>
        <v>6320</v>
      </c>
      <c r="AM26" s="14">
        <v>9225</v>
      </c>
      <c r="AN26" s="14">
        <v>4790</v>
      </c>
      <c r="AO26" s="14">
        <v>4646</v>
      </c>
      <c r="AP26" s="14">
        <v>4268</v>
      </c>
      <c r="AQ26" s="14">
        <v>499</v>
      </c>
      <c r="AR26" s="14">
        <v>1325</v>
      </c>
      <c r="AS26" s="14">
        <v>205</v>
      </c>
      <c r="AT26" s="14">
        <v>0</v>
      </c>
      <c r="AU26" s="14">
        <v>3116</v>
      </c>
      <c r="AV26" s="14">
        <v>0</v>
      </c>
      <c r="AW26" s="14">
        <v>14</v>
      </c>
      <c r="AX26" s="14">
        <v>14</v>
      </c>
      <c r="AY26" s="14">
        <v>9</v>
      </c>
      <c r="AZ26" s="14">
        <v>2</v>
      </c>
      <c r="BA26" s="14">
        <v>0</v>
      </c>
      <c r="BB26" s="14">
        <v>75</v>
      </c>
      <c r="BC26" s="14">
        <v>0</v>
      </c>
      <c r="BD26" s="14">
        <v>23</v>
      </c>
      <c r="BE26" s="14" t="s">
        <v>171</v>
      </c>
      <c r="BF26" s="14">
        <v>72</v>
      </c>
      <c r="BG26" s="14">
        <v>629</v>
      </c>
      <c r="BH26" s="14">
        <v>5</v>
      </c>
      <c r="BI26" s="14" t="s">
        <v>171</v>
      </c>
      <c r="BJ26" s="13">
        <f t="shared" si="0"/>
        <v>573986</v>
      </c>
      <c r="BK26" s="14">
        <v>437241</v>
      </c>
      <c r="BL26" s="14">
        <v>468959</v>
      </c>
      <c r="BM26" s="14">
        <v>24869</v>
      </c>
      <c r="BN26" s="14">
        <v>92711</v>
      </c>
      <c r="BO26" s="14">
        <v>12316</v>
      </c>
      <c r="BP26" s="14">
        <v>0</v>
      </c>
      <c r="BQ26" s="14">
        <v>0</v>
      </c>
      <c r="BR26" s="14">
        <v>889</v>
      </c>
      <c r="BS26" s="14">
        <v>889</v>
      </c>
      <c r="BT26" s="14">
        <v>643</v>
      </c>
      <c r="BU26" s="14">
        <v>122</v>
      </c>
      <c r="BV26" s="14">
        <v>45145</v>
      </c>
      <c r="BW26" s="14">
        <v>1708488</v>
      </c>
      <c r="BX26" s="14">
        <v>207</v>
      </c>
      <c r="BY26" s="14">
        <v>1361</v>
      </c>
      <c r="BZ26" s="14" t="s">
        <v>171</v>
      </c>
      <c r="CA26" s="14">
        <v>25131</v>
      </c>
      <c r="CB26" s="14">
        <v>12124</v>
      </c>
      <c r="CC26" s="14">
        <v>1955</v>
      </c>
      <c r="CD26" s="14" t="s">
        <v>171</v>
      </c>
      <c r="CE26" s="14">
        <v>230342</v>
      </c>
      <c r="CF26" s="14">
        <v>41293</v>
      </c>
      <c r="CG26" s="14">
        <v>6612</v>
      </c>
      <c r="CH26" s="14">
        <v>60999</v>
      </c>
      <c r="CI26" s="14">
        <v>1754</v>
      </c>
      <c r="CJ26" s="14">
        <v>4803</v>
      </c>
      <c r="CK26" s="13">
        <f t="shared" si="11"/>
        <v>6557</v>
      </c>
      <c r="CL26" s="14">
        <v>3187</v>
      </c>
      <c r="CM26" s="14">
        <v>331</v>
      </c>
      <c r="CN26" s="14">
        <v>7101</v>
      </c>
      <c r="CO26" s="14">
        <v>332</v>
      </c>
      <c r="CP26" s="14">
        <v>1892</v>
      </c>
      <c r="CQ26" s="13">
        <f>SUM(CP26,CO26)</f>
        <v>2224</v>
      </c>
      <c r="CR26" s="14">
        <v>1044</v>
      </c>
      <c r="CS26" s="14">
        <v>40</v>
      </c>
      <c r="CT26" s="14">
        <v>7787</v>
      </c>
      <c r="CU26" s="14">
        <v>462</v>
      </c>
      <c r="CV26" s="14">
        <v>6874</v>
      </c>
      <c r="CW26" s="14">
        <v>0</v>
      </c>
      <c r="CX26" s="14">
        <v>0</v>
      </c>
      <c r="CY26" s="14">
        <v>803</v>
      </c>
      <c r="CZ26" s="14">
        <v>92</v>
      </c>
      <c r="DA26" s="14">
        <v>62</v>
      </c>
      <c r="DB26" s="14">
        <v>4505</v>
      </c>
      <c r="DC26" s="14">
        <v>1605</v>
      </c>
    </row>
    <row r="27" spans="1:107" ht="15">
      <c r="A27" s="6" t="s">
        <v>195</v>
      </c>
      <c r="B27" s="7">
        <v>1</v>
      </c>
      <c r="C27" s="8">
        <f t="shared" si="3"/>
        <v>10</v>
      </c>
      <c r="D27" s="9">
        <v>9</v>
      </c>
      <c r="E27" s="9">
        <v>1</v>
      </c>
      <c r="F27" s="9">
        <v>16.5</v>
      </c>
      <c r="G27" s="9">
        <v>13.5</v>
      </c>
      <c r="H27" s="9">
        <v>0</v>
      </c>
      <c r="I27" s="9">
        <v>10.2</v>
      </c>
      <c r="J27" s="8">
        <f t="shared" si="4"/>
        <v>36.7</v>
      </c>
      <c r="K27" s="10">
        <v>794444</v>
      </c>
      <c r="L27" s="10">
        <v>678728</v>
      </c>
      <c r="M27" s="11">
        <f t="shared" si="5"/>
        <v>115716</v>
      </c>
      <c r="N27" s="15">
        <v>758394</v>
      </c>
      <c r="O27" s="11">
        <f t="shared" si="6"/>
        <v>1552838</v>
      </c>
      <c r="P27" s="10">
        <v>165385</v>
      </c>
      <c r="Q27" s="10">
        <v>136958</v>
      </c>
      <c r="R27" s="10">
        <v>136958</v>
      </c>
      <c r="S27" s="10" t="s">
        <v>171</v>
      </c>
      <c r="T27" s="11">
        <f t="shared" si="7"/>
        <v>374057</v>
      </c>
      <c r="U27" s="10">
        <v>270337</v>
      </c>
      <c r="V27" s="10">
        <v>103720</v>
      </c>
      <c r="W27" s="10" t="s">
        <v>171</v>
      </c>
      <c r="X27" s="10" t="s">
        <v>171</v>
      </c>
      <c r="Y27" s="10">
        <v>248999</v>
      </c>
      <c r="Z27" s="10">
        <v>248999</v>
      </c>
      <c r="AA27" s="10">
        <v>11980</v>
      </c>
      <c r="AB27" s="10">
        <v>0</v>
      </c>
      <c r="AC27" s="11">
        <f t="shared" si="8"/>
        <v>771994</v>
      </c>
      <c r="AD27" s="10">
        <v>3900</v>
      </c>
      <c r="AE27" s="10">
        <v>31840</v>
      </c>
      <c r="AF27" s="10">
        <v>126162</v>
      </c>
      <c r="AG27" s="10">
        <v>38313</v>
      </c>
      <c r="AH27" s="10">
        <v>108697</v>
      </c>
      <c r="AI27" s="11">
        <f t="shared" si="1"/>
        <v>2799129</v>
      </c>
      <c r="AJ27" s="10">
        <v>639291</v>
      </c>
      <c r="AK27" s="11">
        <f t="shared" si="9"/>
        <v>3438420</v>
      </c>
      <c r="AL27" s="13">
        <f t="shared" si="10"/>
        <v>5095</v>
      </c>
      <c r="AM27" s="14">
        <v>3937</v>
      </c>
      <c r="AN27" s="14">
        <v>4953</v>
      </c>
      <c r="AO27" s="14">
        <v>0</v>
      </c>
      <c r="AP27" s="14">
        <v>3897</v>
      </c>
      <c r="AQ27" s="14">
        <v>1056</v>
      </c>
      <c r="AR27" s="14">
        <v>0</v>
      </c>
      <c r="AS27" s="14">
        <v>142</v>
      </c>
      <c r="AT27" s="14" t="s">
        <v>171</v>
      </c>
      <c r="AU27" s="14">
        <v>4690</v>
      </c>
      <c r="AV27" s="14">
        <v>1463</v>
      </c>
      <c r="AW27" s="14">
        <v>0</v>
      </c>
      <c r="AX27" s="14">
        <v>0</v>
      </c>
      <c r="AY27" s="14">
        <v>0</v>
      </c>
      <c r="AZ27" s="14" t="s">
        <v>171</v>
      </c>
      <c r="BA27" s="14">
        <v>0</v>
      </c>
      <c r="BB27" s="14">
        <v>2348</v>
      </c>
      <c r="BC27" s="14">
        <v>0</v>
      </c>
      <c r="BD27" s="14">
        <v>52</v>
      </c>
      <c r="BE27" s="14">
        <v>0</v>
      </c>
      <c r="BF27" s="14">
        <v>42</v>
      </c>
      <c r="BG27" s="14">
        <v>174</v>
      </c>
      <c r="BH27" s="14">
        <v>2</v>
      </c>
      <c r="BI27" s="14" t="s">
        <v>171</v>
      </c>
      <c r="BJ27" s="13">
        <f t="shared" si="0"/>
        <v>372636</v>
      </c>
      <c r="BK27" s="14">
        <v>325061</v>
      </c>
      <c r="BL27" s="14">
        <v>355903</v>
      </c>
      <c r="BM27" s="14">
        <v>6044</v>
      </c>
      <c r="BN27" s="14">
        <v>10283</v>
      </c>
      <c r="BO27" s="14">
        <v>6450</v>
      </c>
      <c r="BP27" s="14" t="s">
        <v>171</v>
      </c>
      <c r="BQ27" s="14">
        <v>117273</v>
      </c>
      <c r="BR27" s="14">
        <v>841</v>
      </c>
      <c r="BS27" s="14">
        <v>841</v>
      </c>
      <c r="BT27" s="14">
        <v>674</v>
      </c>
      <c r="BU27" s="14" t="s">
        <v>171</v>
      </c>
      <c r="BV27" s="14">
        <v>9698</v>
      </c>
      <c r="BW27" s="14">
        <v>1141337</v>
      </c>
      <c r="BX27" s="14">
        <v>2570</v>
      </c>
      <c r="BY27" s="14">
        <v>10167</v>
      </c>
      <c r="BZ27" s="14">
        <v>1268</v>
      </c>
      <c r="CA27" s="14">
        <v>2066</v>
      </c>
      <c r="CB27" s="14">
        <v>3019</v>
      </c>
      <c r="CC27" s="14">
        <v>189</v>
      </c>
      <c r="CD27" s="14" t="s">
        <v>171</v>
      </c>
      <c r="CE27" s="14">
        <v>49615</v>
      </c>
      <c r="CF27" s="14">
        <v>12365</v>
      </c>
      <c r="CG27" s="14">
        <v>0</v>
      </c>
      <c r="CH27" s="14">
        <v>6566</v>
      </c>
      <c r="CI27" s="14">
        <v>2037</v>
      </c>
      <c r="CJ27" s="14">
        <v>4258</v>
      </c>
      <c r="CK27" s="13">
        <f t="shared" si="11"/>
        <v>6295</v>
      </c>
      <c r="CL27" s="14">
        <v>6295</v>
      </c>
      <c r="CM27" s="14">
        <v>3497</v>
      </c>
      <c r="CN27" s="14">
        <v>220</v>
      </c>
      <c r="CO27" s="14" t="s">
        <v>171</v>
      </c>
      <c r="CP27" s="14">
        <v>2590</v>
      </c>
      <c r="CQ27" s="13">
        <v>2543</v>
      </c>
      <c r="CR27" s="14">
        <v>2904</v>
      </c>
      <c r="CS27" s="14">
        <v>245</v>
      </c>
      <c r="CT27" s="14" t="s">
        <v>171</v>
      </c>
      <c r="CU27" s="14">
        <v>173</v>
      </c>
      <c r="CV27" s="14">
        <v>3903</v>
      </c>
      <c r="CW27" s="14">
        <v>135</v>
      </c>
      <c r="CX27" s="14">
        <v>108</v>
      </c>
      <c r="CY27" s="14">
        <v>332</v>
      </c>
      <c r="CZ27" s="14">
        <v>81</v>
      </c>
      <c r="DA27" s="14">
        <v>69</v>
      </c>
      <c r="DB27" s="14">
        <v>8497</v>
      </c>
      <c r="DC27" s="14">
        <v>260</v>
      </c>
    </row>
    <row r="28" spans="1:107" ht="15.75" thickBot="1">
      <c r="A28" s="21" t="s">
        <v>196</v>
      </c>
      <c r="B28" s="29">
        <f>SUM(B5:B27)</f>
        <v>11</v>
      </c>
      <c r="C28" s="30">
        <f>SUM(C5:C27)</f>
        <v>446.50000000000006</v>
      </c>
      <c r="D28" s="30">
        <f aca="true" t="shared" si="12" ref="D28:I28">SUM(D5:D27)</f>
        <v>382.5</v>
      </c>
      <c r="E28" s="30">
        <f t="shared" si="12"/>
        <v>64</v>
      </c>
      <c r="F28" s="30">
        <f t="shared" si="12"/>
        <v>633.44</v>
      </c>
      <c r="G28" s="30">
        <f t="shared" si="12"/>
        <v>460.94</v>
      </c>
      <c r="H28" s="30">
        <f t="shared" si="12"/>
        <v>8.5</v>
      </c>
      <c r="I28" s="30">
        <f t="shared" si="12"/>
        <v>453.64292671574844</v>
      </c>
      <c r="J28" s="30">
        <f>SUM(J5:J27)</f>
        <v>1542.0829267157485</v>
      </c>
      <c r="K28" s="31">
        <f>SUM(K5:K27)</f>
        <v>35241055.08</v>
      </c>
      <c r="L28" s="31">
        <f aca="true" t="shared" si="13" ref="L28:AK28">SUM(L5:L27)</f>
        <v>29967091.909999996</v>
      </c>
      <c r="M28" s="31">
        <f t="shared" si="13"/>
        <v>5273963</v>
      </c>
      <c r="N28" s="31">
        <f t="shared" si="13"/>
        <v>29915620.5</v>
      </c>
      <c r="O28" s="31">
        <f t="shared" si="13"/>
        <v>65156675.58</v>
      </c>
      <c r="P28" s="31">
        <f t="shared" si="13"/>
        <v>7028579.75</v>
      </c>
      <c r="Q28" s="31">
        <f t="shared" si="13"/>
        <v>8784128.93</v>
      </c>
      <c r="R28" s="31">
        <f t="shared" si="13"/>
        <v>7898623</v>
      </c>
      <c r="S28" s="31">
        <f>SUM(S5:S27)</f>
        <v>519840</v>
      </c>
      <c r="T28" s="31">
        <f t="shared" si="13"/>
        <v>7829774.67</v>
      </c>
      <c r="U28" s="31">
        <f t="shared" si="13"/>
        <v>5464298.42</v>
      </c>
      <c r="V28" s="31">
        <f t="shared" si="13"/>
        <v>2365476.25</v>
      </c>
      <c r="W28" s="31">
        <f t="shared" si="13"/>
        <v>607400.71</v>
      </c>
      <c r="X28" s="31">
        <f t="shared" si="13"/>
        <v>513439.47</v>
      </c>
      <c r="Y28" s="31">
        <f>SUM(Y5:Y27)</f>
        <v>15892052</v>
      </c>
      <c r="Z28" s="31">
        <f t="shared" si="13"/>
        <v>10958533.440000001</v>
      </c>
      <c r="AA28" s="31">
        <f t="shared" si="13"/>
        <v>782869.7</v>
      </c>
      <c r="AB28" s="31">
        <f t="shared" si="13"/>
        <v>57209</v>
      </c>
      <c r="AC28" s="31">
        <f t="shared" si="13"/>
        <v>34466874.480000004</v>
      </c>
      <c r="AD28" s="31">
        <f t="shared" si="13"/>
        <v>373325</v>
      </c>
      <c r="AE28" s="31">
        <f t="shared" si="13"/>
        <v>1601417.83</v>
      </c>
      <c r="AF28" s="31">
        <f t="shared" si="13"/>
        <v>4910951.6899999995</v>
      </c>
      <c r="AG28" s="31">
        <f t="shared" si="13"/>
        <v>1547910</v>
      </c>
      <c r="AH28" s="31">
        <f t="shared" si="13"/>
        <v>4755145.069999999</v>
      </c>
      <c r="AI28" s="31">
        <f t="shared" si="13"/>
        <v>119840879.4</v>
      </c>
      <c r="AJ28" s="31">
        <f t="shared" si="13"/>
        <v>8040688.09</v>
      </c>
      <c r="AK28" s="31">
        <f t="shared" si="13"/>
        <v>127881567.49</v>
      </c>
      <c r="AL28" s="32">
        <f>SUM(AL5:AL27)</f>
        <v>348759</v>
      </c>
      <c r="AM28" s="32">
        <f aca="true" t="shared" si="14" ref="AM28:BL28">SUM(AM5:AM27)</f>
        <v>508158</v>
      </c>
      <c r="AN28" s="32">
        <f t="shared" si="14"/>
        <v>293493</v>
      </c>
      <c r="AO28" s="32">
        <f t="shared" si="14"/>
        <v>275311</v>
      </c>
      <c r="AP28" s="32">
        <f t="shared" si="14"/>
        <v>171820</v>
      </c>
      <c r="AQ28" s="32">
        <f t="shared" si="14"/>
        <v>117001</v>
      </c>
      <c r="AR28" s="32">
        <f t="shared" si="14"/>
        <v>25363</v>
      </c>
      <c r="AS28" s="32">
        <f t="shared" si="14"/>
        <v>9202</v>
      </c>
      <c r="AT28" s="32">
        <f t="shared" si="14"/>
        <v>20701</v>
      </c>
      <c r="AU28" s="32">
        <f t="shared" si="14"/>
        <v>172716</v>
      </c>
      <c r="AV28" s="32">
        <f t="shared" si="14"/>
        <v>22375</v>
      </c>
      <c r="AW28" s="32">
        <f t="shared" si="14"/>
        <v>2010</v>
      </c>
      <c r="AX28" s="32">
        <f t="shared" si="14"/>
        <v>15933</v>
      </c>
      <c r="AY28" s="32">
        <f t="shared" si="14"/>
        <v>574</v>
      </c>
      <c r="AZ28" s="32">
        <f t="shared" si="14"/>
        <v>212</v>
      </c>
      <c r="BA28" s="32">
        <f>SUM(BA5:BA27)</f>
        <v>88269</v>
      </c>
      <c r="BB28" s="32">
        <f t="shared" si="14"/>
        <v>219757</v>
      </c>
      <c r="BC28" s="32">
        <f t="shared" si="14"/>
        <v>894.72</v>
      </c>
      <c r="BD28" s="32">
        <f t="shared" si="14"/>
        <v>5374</v>
      </c>
      <c r="BE28" s="32">
        <f t="shared" si="14"/>
        <v>21855</v>
      </c>
      <c r="BF28" s="32">
        <f t="shared" si="14"/>
        <v>7549</v>
      </c>
      <c r="BG28" s="32">
        <f t="shared" si="14"/>
        <v>11619</v>
      </c>
      <c r="BH28" s="32">
        <f t="shared" si="14"/>
        <v>3481</v>
      </c>
      <c r="BI28" s="32">
        <f t="shared" si="14"/>
        <v>10259</v>
      </c>
      <c r="BJ28" s="32">
        <f>SUM(BJ5:BJ27)</f>
        <v>19465754</v>
      </c>
      <c r="BK28" s="32">
        <f t="shared" si="14"/>
        <v>12502939</v>
      </c>
      <c r="BL28" s="32">
        <f t="shared" si="14"/>
        <v>15605213</v>
      </c>
      <c r="BM28" s="32">
        <f>SUM(BM5:BM27)</f>
        <v>943493</v>
      </c>
      <c r="BN28" s="32">
        <f>SUM(BN5:BN27)</f>
        <v>3250866</v>
      </c>
      <c r="BO28" s="32">
        <f>SUM(BO5:BO27)</f>
        <v>457941</v>
      </c>
      <c r="BP28" s="32">
        <f>SUM(BP5:BP27)</f>
        <v>151734</v>
      </c>
      <c r="BQ28" s="32">
        <f aca="true" t="shared" si="15" ref="BQ28:CY28">SUM(BQ5:BQ27)</f>
        <v>3984640</v>
      </c>
      <c r="BR28" s="32">
        <f t="shared" si="15"/>
        <v>53067</v>
      </c>
      <c r="BS28" s="32">
        <f t="shared" si="15"/>
        <v>34923</v>
      </c>
      <c r="BT28" s="32">
        <f t="shared" si="15"/>
        <v>21274</v>
      </c>
      <c r="BU28" s="32">
        <f t="shared" si="15"/>
        <v>8849</v>
      </c>
      <c r="BV28" s="32">
        <f t="shared" si="15"/>
        <v>503318</v>
      </c>
      <c r="BW28" s="32">
        <f t="shared" si="15"/>
        <v>31226795</v>
      </c>
      <c r="BX28" s="32">
        <f t="shared" si="15"/>
        <v>184631.45</v>
      </c>
      <c r="BY28" s="32">
        <f t="shared" si="15"/>
        <v>657696</v>
      </c>
      <c r="BZ28" s="32">
        <f t="shared" si="15"/>
        <v>556070</v>
      </c>
      <c r="CA28" s="32">
        <f t="shared" si="15"/>
        <v>356172</v>
      </c>
      <c r="CB28" s="32">
        <f t="shared" si="15"/>
        <v>300813</v>
      </c>
      <c r="CC28" s="32">
        <f t="shared" si="15"/>
        <v>49851</v>
      </c>
      <c r="CD28" s="32">
        <f t="shared" si="15"/>
        <v>1697903</v>
      </c>
      <c r="CE28" s="32">
        <f t="shared" si="15"/>
        <v>3051068</v>
      </c>
      <c r="CF28" s="32">
        <f t="shared" si="15"/>
        <v>1824937</v>
      </c>
      <c r="CG28" s="32">
        <f t="shared" si="15"/>
        <v>244017</v>
      </c>
      <c r="CH28" s="32">
        <f t="shared" si="15"/>
        <v>997386</v>
      </c>
      <c r="CI28" s="32">
        <f t="shared" si="15"/>
        <v>69876</v>
      </c>
      <c r="CJ28" s="32">
        <f t="shared" si="15"/>
        <v>96787</v>
      </c>
      <c r="CK28" s="32">
        <f t="shared" si="15"/>
        <v>166663</v>
      </c>
      <c r="CL28" s="32">
        <f t="shared" si="15"/>
        <v>93955</v>
      </c>
      <c r="CM28" s="32">
        <f t="shared" si="15"/>
        <v>12060</v>
      </c>
      <c r="CN28" s="32">
        <f>SUM(CN5:CN27)</f>
        <v>130117</v>
      </c>
      <c r="CO28" s="32">
        <f t="shared" si="15"/>
        <v>66121</v>
      </c>
      <c r="CP28" s="32">
        <f t="shared" si="15"/>
        <v>124162</v>
      </c>
      <c r="CQ28" s="32">
        <f t="shared" si="15"/>
        <v>190236</v>
      </c>
      <c r="CR28" s="32">
        <f t="shared" si="15"/>
        <v>86987</v>
      </c>
      <c r="CS28" s="32">
        <f t="shared" si="15"/>
        <v>12298</v>
      </c>
      <c r="CT28" s="32">
        <f>SUM(CT5:CT27)</f>
        <v>120770</v>
      </c>
      <c r="CU28" s="32">
        <f t="shared" si="15"/>
        <v>8419</v>
      </c>
      <c r="CV28" s="32">
        <f>SUM(CV5:CV27)</f>
        <v>211682</v>
      </c>
      <c r="CW28" s="32">
        <f t="shared" si="15"/>
        <v>2491</v>
      </c>
      <c r="CX28" s="32">
        <f t="shared" si="15"/>
        <v>13053</v>
      </c>
      <c r="CY28" s="32">
        <f t="shared" si="15"/>
        <v>35519</v>
      </c>
      <c r="CZ28" s="32" t="s">
        <v>197</v>
      </c>
      <c r="DA28" s="32" t="s">
        <v>198</v>
      </c>
      <c r="DB28" s="32" t="s">
        <v>199</v>
      </c>
      <c r="DC28" s="32" t="s">
        <v>200</v>
      </c>
    </row>
  </sheetData>
  <sheetProtection/>
  <mergeCells count="28">
    <mergeCell ref="B1:J1"/>
    <mergeCell ref="K1:L1"/>
    <mergeCell ref="M1:P1"/>
    <mergeCell ref="Q1:U1"/>
    <mergeCell ref="V1:AF1"/>
    <mergeCell ref="AG1:AK1"/>
    <mergeCell ref="AL1:AP1"/>
    <mergeCell ref="AQ1:BB1"/>
    <mergeCell ref="BC1:BI1"/>
    <mergeCell ref="BJ1:BM1"/>
    <mergeCell ref="BN1:BX1"/>
    <mergeCell ref="BY1:CG1"/>
    <mergeCell ref="CH1:CS1"/>
    <mergeCell ref="CU1:DC1"/>
    <mergeCell ref="C2:J2"/>
    <mergeCell ref="K2:L2"/>
    <mergeCell ref="M2:P2"/>
    <mergeCell ref="Q2:U2"/>
    <mergeCell ref="V2:AF2"/>
    <mergeCell ref="AG2:AK2"/>
    <mergeCell ref="AL2:AP2"/>
    <mergeCell ref="AQ2:BB2"/>
    <mergeCell ref="BC2:BI2"/>
    <mergeCell ref="BJ2:BM2"/>
    <mergeCell ref="BN2:BX2"/>
    <mergeCell ref="BY2:CG2"/>
    <mergeCell ref="CH2:CS2"/>
    <mergeCell ref="CU2:DC2"/>
  </mergeCells>
  <printOptions/>
  <pageMargins left="0.25" right="0.25" top="0.75" bottom="0.75" header="0.3" footer="0.3"/>
  <pageSetup horizontalDpi="600" verticalDpi="600" orientation="landscape" r:id="rId1"/>
  <headerFooter>
    <oddHeader>&amp;C&amp;"-,Bold"&amp;14Appendix B: CSU Annual Libraries Statistics: Cumulative Data, 2007-2008</oddHeader>
    <oddFooter>&amp;CPage 33 of 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28"/>
  <sheetViews>
    <sheetView tabSelected="1" workbookViewId="0" topLeftCell="A1">
      <selection activeCell="A29" sqref="A29"/>
    </sheetView>
  </sheetViews>
  <sheetFormatPr defaultColWidth="9.140625" defaultRowHeight="15"/>
  <cols>
    <col min="1" max="1" width="17.421875" style="0" customWidth="1"/>
    <col min="11" max="11" width="13.421875" style="0" customWidth="1"/>
    <col min="12" max="12" width="12.00390625" style="0" customWidth="1"/>
    <col min="13" max="13" width="13.140625" style="0" hidden="1" customWidth="1"/>
    <col min="14" max="15" width="12.8515625" style="0" hidden="1" customWidth="1"/>
    <col min="16" max="16" width="11.8515625" style="0" hidden="1" customWidth="1"/>
    <col min="17" max="17" width="11.421875" style="0" hidden="1" customWidth="1"/>
    <col min="18" max="18" width="10.421875" style="0" hidden="1" customWidth="1"/>
    <col min="19" max="19" width="0" style="0" hidden="1" customWidth="1"/>
    <col min="20" max="20" width="12.8515625" style="0" hidden="1" customWidth="1"/>
    <col min="21" max="21" width="12.7109375" style="0" hidden="1" customWidth="1"/>
    <col min="22" max="22" width="10.8515625" style="0" hidden="1" customWidth="1"/>
    <col min="23" max="24" width="0" style="0" hidden="1" customWidth="1"/>
    <col min="25" max="25" width="12.421875" style="0" hidden="1" customWidth="1"/>
    <col min="26" max="26" width="11.57421875" style="0" hidden="1" customWidth="1"/>
    <col min="27" max="28" width="0" style="0" hidden="1" customWidth="1"/>
    <col min="29" max="29" width="12.00390625" style="0" hidden="1" customWidth="1"/>
    <col min="30" max="30" width="0" style="0" hidden="1" customWidth="1"/>
    <col min="31" max="31" width="11.8515625" style="0" hidden="1" customWidth="1"/>
    <col min="32" max="32" width="11.57421875" style="0" hidden="1" customWidth="1"/>
    <col min="33" max="34" width="11.421875" style="0" hidden="1" customWidth="1"/>
    <col min="35" max="35" width="12.421875" style="0" hidden="1" customWidth="1"/>
    <col min="36" max="36" width="11.7109375" style="0" hidden="1" customWidth="1"/>
    <col min="37" max="37" width="13.7109375" style="0" hidden="1" customWidth="1"/>
    <col min="38" max="38" width="12.140625" style="0" hidden="1" customWidth="1"/>
    <col min="39" max="39" width="9.7109375" style="0" hidden="1" customWidth="1"/>
    <col min="40" max="47" width="0" style="0" hidden="1" customWidth="1"/>
    <col min="48" max="48" width="10.57421875" style="0" hidden="1" customWidth="1"/>
    <col min="49" max="54" width="0" style="0" hidden="1" customWidth="1"/>
    <col min="55" max="55" width="11.00390625" style="0" hidden="1" customWidth="1"/>
    <col min="56" max="56" width="11.28125" style="0" hidden="1" customWidth="1"/>
    <col min="57" max="61" width="0" style="0" hidden="1" customWidth="1"/>
    <col min="62" max="62" width="12.00390625" style="0" hidden="1" customWidth="1"/>
    <col min="63" max="63" width="11.140625" style="0" hidden="1" customWidth="1"/>
    <col min="64" max="64" width="11.57421875" style="0" hidden="1" customWidth="1"/>
    <col min="65" max="65" width="0" style="0" hidden="1" customWidth="1"/>
    <col min="66" max="66" width="9.8515625" style="0" hidden="1" customWidth="1"/>
    <col min="67" max="67" width="0" style="0" hidden="1" customWidth="1"/>
    <col min="68" max="68" width="10.421875" style="0" hidden="1" customWidth="1"/>
    <col min="69" max="69" width="10.7109375" style="0" hidden="1" customWidth="1"/>
    <col min="70" max="71" width="0" style="0" hidden="1" customWidth="1"/>
    <col min="72" max="72" width="9.8515625" style="0" hidden="1" customWidth="1"/>
    <col min="73" max="74" width="0" style="0" hidden="1" customWidth="1"/>
    <col min="75" max="75" width="12.421875" style="0" hidden="1" customWidth="1"/>
    <col min="76" max="77" width="0" style="0" hidden="1" customWidth="1"/>
    <col min="78" max="78" width="12.00390625" style="0" hidden="1" customWidth="1"/>
    <col min="79" max="81" width="0" style="0" hidden="1" customWidth="1"/>
    <col min="82" max="82" width="11.421875" style="0" hidden="1" customWidth="1"/>
    <col min="83" max="83" width="10.00390625" style="0" hidden="1" customWidth="1"/>
    <col min="84" max="84" width="10.28125" style="0" hidden="1" customWidth="1"/>
    <col min="85" max="85" width="10.8515625" style="0" hidden="1" customWidth="1"/>
    <col min="86" max="86" width="10.57421875" style="0" hidden="1" customWidth="1"/>
    <col min="87" max="87" width="10.140625" style="0" hidden="1" customWidth="1"/>
    <col min="88" max="97" width="0" style="0" hidden="1" customWidth="1"/>
    <col min="98" max="98" width="16.140625" style="0" hidden="1" customWidth="1"/>
    <col min="99" max="103" width="0" style="0" hidden="1" customWidth="1"/>
    <col min="104" max="104" width="10.421875" style="0" hidden="1" customWidth="1"/>
    <col min="105" max="105" width="11.7109375" style="0" hidden="1" customWidth="1"/>
    <col min="106" max="106" width="14.140625" style="0" hidden="1" customWidth="1"/>
    <col min="107" max="107" width="11.140625" style="0" hidden="1" customWidth="1"/>
  </cols>
  <sheetData>
    <row r="1" spans="1:107" s="37" customFormat="1" ht="15.75">
      <c r="A1" s="35"/>
      <c r="B1" s="46"/>
      <c r="C1" s="46"/>
      <c r="D1" s="46"/>
      <c r="E1" s="46"/>
      <c r="F1" s="46"/>
      <c r="G1" s="46"/>
      <c r="H1" s="46"/>
      <c r="I1" s="46"/>
      <c r="J1" s="46"/>
      <c r="K1" s="50" t="s">
        <v>0</v>
      </c>
      <c r="L1" s="50"/>
      <c r="M1" s="44" t="s">
        <v>0</v>
      </c>
      <c r="N1" s="44"/>
      <c r="O1" s="44"/>
      <c r="P1" s="44"/>
      <c r="Q1" s="44" t="s">
        <v>0</v>
      </c>
      <c r="R1" s="44"/>
      <c r="S1" s="44"/>
      <c r="T1" s="44"/>
      <c r="U1" s="44"/>
      <c r="V1" s="44" t="s">
        <v>0</v>
      </c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 t="s">
        <v>0</v>
      </c>
      <c r="AH1" s="44"/>
      <c r="AI1" s="44"/>
      <c r="AJ1" s="44"/>
      <c r="AK1" s="44"/>
      <c r="AL1" s="45" t="s">
        <v>1</v>
      </c>
      <c r="AM1" s="45"/>
      <c r="AN1" s="45"/>
      <c r="AO1" s="45"/>
      <c r="AP1" s="45"/>
      <c r="AQ1" s="45" t="s">
        <v>1</v>
      </c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 t="s">
        <v>1</v>
      </c>
      <c r="BD1" s="45"/>
      <c r="BE1" s="45"/>
      <c r="BF1" s="45"/>
      <c r="BG1" s="45"/>
      <c r="BH1" s="45"/>
      <c r="BI1" s="45"/>
      <c r="BJ1" s="44" t="s">
        <v>1</v>
      </c>
      <c r="BK1" s="44"/>
      <c r="BL1" s="44"/>
      <c r="BM1" s="44"/>
      <c r="BN1" s="44" t="s">
        <v>1</v>
      </c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 t="s">
        <v>1</v>
      </c>
      <c r="BZ1" s="44"/>
      <c r="CA1" s="44"/>
      <c r="CB1" s="44"/>
      <c r="CC1" s="44"/>
      <c r="CD1" s="44"/>
      <c r="CE1" s="44"/>
      <c r="CF1" s="44"/>
      <c r="CG1" s="44"/>
      <c r="CH1" s="44" t="s">
        <v>8</v>
      </c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0" t="s">
        <v>8</v>
      </c>
      <c r="CU1" s="54" t="s">
        <v>8</v>
      </c>
      <c r="CV1" s="54"/>
      <c r="CW1" s="54"/>
      <c r="CX1" s="54"/>
      <c r="CY1" s="54"/>
      <c r="CZ1" s="54"/>
      <c r="DA1" s="54"/>
      <c r="DB1" s="54"/>
      <c r="DC1" s="55"/>
    </row>
    <row r="2" spans="1:107" s="33" customFormat="1" ht="27" customHeight="1">
      <c r="A2" s="36"/>
      <c r="B2" s="38" t="s">
        <v>2</v>
      </c>
      <c r="C2" s="47" t="s">
        <v>3</v>
      </c>
      <c r="D2" s="48"/>
      <c r="E2" s="48"/>
      <c r="F2" s="48"/>
      <c r="G2" s="48"/>
      <c r="H2" s="48"/>
      <c r="I2" s="48"/>
      <c r="J2" s="48"/>
      <c r="K2" s="49" t="s">
        <v>4</v>
      </c>
      <c r="L2" s="49"/>
      <c r="M2" s="49" t="s">
        <v>4</v>
      </c>
      <c r="N2" s="49"/>
      <c r="O2" s="49"/>
      <c r="P2" s="49"/>
      <c r="Q2" s="43" t="s">
        <v>5</v>
      </c>
      <c r="R2" s="43"/>
      <c r="S2" s="43"/>
      <c r="T2" s="43"/>
      <c r="U2" s="43"/>
      <c r="V2" s="43" t="s">
        <v>5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 t="s">
        <v>5</v>
      </c>
      <c r="AH2" s="43"/>
      <c r="AI2" s="43"/>
      <c r="AJ2" s="43"/>
      <c r="AK2" s="43"/>
      <c r="AL2" s="43" t="s">
        <v>6</v>
      </c>
      <c r="AM2" s="43"/>
      <c r="AN2" s="43"/>
      <c r="AO2" s="43"/>
      <c r="AP2" s="43"/>
      <c r="AQ2" s="43" t="s">
        <v>6</v>
      </c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 t="s">
        <v>6</v>
      </c>
      <c r="BD2" s="43"/>
      <c r="BE2" s="43"/>
      <c r="BF2" s="43"/>
      <c r="BG2" s="43"/>
      <c r="BH2" s="43"/>
      <c r="BI2" s="43"/>
      <c r="BJ2" s="43" t="s">
        <v>7</v>
      </c>
      <c r="BK2" s="43"/>
      <c r="BL2" s="43"/>
      <c r="BM2" s="43"/>
      <c r="BN2" s="43" t="s">
        <v>7</v>
      </c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 t="s">
        <v>7</v>
      </c>
      <c r="BZ2" s="43"/>
      <c r="CA2" s="43"/>
      <c r="CB2" s="43"/>
      <c r="CC2" s="43"/>
      <c r="CD2" s="43"/>
      <c r="CE2" s="43"/>
      <c r="CF2" s="43"/>
      <c r="CG2" s="43"/>
      <c r="CH2" s="48" t="s">
        <v>216</v>
      </c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39" t="s">
        <v>216</v>
      </c>
      <c r="CU2" s="52" t="s">
        <v>217</v>
      </c>
      <c r="CV2" s="52"/>
      <c r="CW2" s="52"/>
      <c r="CX2" s="52"/>
      <c r="CY2" s="52"/>
      <c r="CZ2" s="52"/>
      <c r="DA2" s="52"/>
      <c r="DB2" s="52"/>
      <c r="DC2" s="56"/>
    </row>
    <row r="3" spans="1:107" s="28" customFormat="1" ht="96.75" customHeight="1">
      <c r="A3" s="22"/>
      <c r="B3" s="23" t="s">
        <v>9</v>
      </c>
      <c r="C3" s="23" t="s">
        <v>10</v>
      </c>
      <c r="D3" s="23" t="s">
        <v>11</v>
      </c>
      <c r="E3" s="23" t="s">
        <v>12</v>
      </c>
      <c r="F3" s="23" t="s">
        <v>13</v>
      </c>
      <c r="G3" s="23" t="s">
        <v>14</v>
      </c>
      <c r="H3" s="23" t="s">
        <v>15</v>
      </c>
      <c r="I3" s="23" t="s">
        <v>16</v>
      </c>
      <c r="J3" s="24" t="s">
        <v>201</v>
      </c>
      <c r="K3" s="25" t="s">
        <v>17</v>
      </c>
      <c r="L3" s="25" t="s">
        <v>18</v>
      </c>
      <c r="M3" s="23" t="s">
        <v>19</v>
      </c>
      <c r="N3" s="23" t="s">
        <v>20</v>
      </c>
      <c r="O3" s="24" t="s">
        <v>202</v>
      </c>
      <c r="P3" s="23" t="s">
        <v>21</v>
      </c>
      <c r="Q3" s="23" t="s">
        <v>22</v>
      </c>
      <c r="R3" s="23" t="s">
        <v>23</v>
      </c>
      <c r="S3" s="23" t="s">
        <v>24</v>
      </c>
      <c r="T3" s="23" t="s">
        <v>25</v>
      </c>
      <c r="U3" s="34" t="s">
        <v>26</v>
      </c>
      <c r="V3" s="23" t="s">
        <v>27</v>
      </c>
      <c r="W3" s="23" t="s">
        <v>28</v>
      </c>
      <c r="X3" s="23" t="s">
        <v>29</v>
      </c>
      <c r="Y3" s="23" t="s">
        <v>209</v>
      </c>
      <c r="Z3" s="23" t="s">
        <v>30</v>
      </c>
      <c r="AA3" s="23" t="s">
        <v>31</v>
      </c>
      <c r="AB3" s="23" t="s">
        <v>32</v>
      </c>
      <c r="AC3" s="24" t="s">
        <v>203</v>
      </c>
      <c r="AD3" s="23" t="s">
        <v>210</v>
      </c>
      <c r="AE3" s="23" t="s">
        <v>33</v>
      </c>
      <c r="AF3" s="23" t="s">
        <v>34</v>
      </c>
      <c r="AG3" s="23" t="s">
        <v>215</v>
      </c>
      <c r="AH3" s="23" t="s">
        <v>35</v>
      </c>
      <c r="AI3" s="24" t="s">
        <v>204</v>
      </c>
      <c r="AJ3" s="23" t="s">
        <v>36</v>
      </c>
      <c r="AK3" s="24" t="s">
        <v>205</v>
      </c>
      <c r="AL3" s="24" t="s">
        <v>206</v>
      </c>
      <c r="AM3" s="24" t="s">
        <v>207</v>
      </c>
      <c r="AN3" s="23" t="s">
        <v>37</v>
      </c>
      <c r="AO3" s="23" t="s">
        <v>38</v>
      </c>
      <c r="AP3" s="23" t="s">
        <v>39</v>
      </c>
      <c r="AQ3" s="23" t="s">
        <v>40</v>
      </c>
      <c r="AR3" s="23" t="s">
        <v>41</v>
      </c>
      <c r="AS3" s="23" t="s">
        <v>42</v>
      </c>
      <c r="AT3" s="23" t="s">
        <v>43</v>
      </c>
      <c r="AU3" s="24" t="s">
        <v>44</v>
      </c>
      <c r="AV3" s="23" t="s">
        <v>45</v>
      </c>
      <c r="AW3" s="24" t="s">
        <v>46</v>
      </c>
      <c r="AX3" s="23" t="s">
        <v>47</v>
      </c>
      <c r="AY3" s="26" t="s">
        <v>211</v>
      </c>
      <c r="AZ3" s="23" t="s">
        <v>212</v>
      </c>
      <c r="BA3" s="23" t="s">
        <v>50</v>
      </c>
      <c r="BB3" s="23" t="s">
        <v>51</v>
      </c>
      <c r="BC3" s="23" t="s">
        <v>52</v>
      </c>
      <c r="BD3" s="23" t="s">
        <v>53</v>
      </c>
      <c r="BE3" s="23" t="s">
        <v>54</v>
      </c>
      <c r="BF3" s="23" t="s">
        <v>55</v>
      </c>
      <c r="BG3" s="23" t="s">
        <v>56</v>
      </c>
      <c r="BH3" s="23" t="s">
        <v>57</v>
      </c>
      <c r="BI3" s="23" t="s">
        <v>58</v>
      </c>
      <c r="BJ3" s="24" t="s">
        <v>206</v>
      </c>
      <c r="BK3" s="24" t="s">
        <v>207</v>
      </c>
      <c r="BL3" s="23" t="s">
        <v>37</v>
      </c>
      <c r="BM3" s="23" t="s">
        <v>38</v>
      </c>
      <c r="BN3" s="23" t="s">
        <v>41</v>
      </c>
      <c r="BO3" s="23" t="s">
        <v>42</v>
      </c>
      <c r="BP3" s="23" t="s">
        <v>59</v>
      </c>
      <c r="BQ3" s="23" t="s">
        <v>45</v>
      </c>
      <c r="BR3" s="24" t="s">
        <v>46</v>
      </c>
      <c r="BS3" s="23" t="s">
        <v>47</v>
      </c>
      <c r="BT3" s="26" t="s">
        <v>48</v>
      </c>
      <c r="BU3" s="23" t="s">
        <v>49</v>
      </c>
      <c r="BV3" s="23" t="s">
        <v>50</v>
      </c>
      <c r="BW3" s="23" t="s">
        <v>51</v>
      </c>
      <c r="BX3" s="23" t="s">
        <v>60</v>
      </c>
      <c r="BY3" s="23" t="s">
        <v>53</v>
      </c>
      <c r="BZ3" s="23" t="s">
        <v>54</v>
      </c>
      <c r="CA3" s="23" t="s">
        <v>55</v>
      </c>
      <c r="CB3" s="23" t="s">
        <v>61</v>
      </c>
      <c r="CC3" s="23" t="s">
        <v>57</v>
      </c>
      <c r="CD3" s="23" t="s">
        <v>62</v>
      </c>
      <c r="CE3" s="24" t="s">
        <v>63</v>
      </c>
      <c r="CF3" s="24" t="s">
        <v>64</v>
      </c>
      <c r="CG3" s="23" t="s">
        <v>65</v>
      </c>
      <c r="CH3" s="24" t="s">
        <v>66</v>
      </c>
      <c r="CI3" s="23" t="s">
        <v>67</v>
      </c>
      <c r="CJ3" s="23" t="s">
        <v>68</v>
      </c>
      <c r="CK3" s="24" t="s">
        <v>208</v>
      </c>
      <c r="CL3" s="23" t="s">
        <v>69</v>
      </c>
      <c r="CM3" s="23" t="s">
        <v>70</v>
      </c>
      <c r="CN3" s="23" t="s">
        <v>71</v>
      </c>
      <c r="CO3" s="23" t="s">
        <v>72</v>
      </c>
      <c r="CP3" s="23" t="s">
        <v>73</v>
      </c>
      <c r="CQ3" s="24" t="s">
        <v>74</v>
      </c>
      <c r="CR3" s="23" t="s">
        <v>75</v>
      </c>
      <c r="CS3" s="23" t="s">
        <v>76</v>
      </c>
      <c r="CT3" s="23" t="s">
        <v>71</v>
      </c>
      <c r="CU3" s="23" t="s">
        <v>77</v>
      </c>
      <c r="CV3" s="23" t="s">
        <v>78</v>
      </c>
      <c r="CW3" s="23" t="s">
        <v>79</v>
      </c>
      <c r="CX3" s="23" t="s">
        <v>80</v>
      </c>
      <c r="CY3" s="23" t="s">
        <v>213</v>
      </c>
      <c r="CZ3" s="23" t="s">
        <v>81</v>
      </c>
      <c r="DA3" s="23" t="s">
        <v>214</v>
      </c>
      <c r="DB3" s="24" t="s">
        <v>82</v>
      </c>
      <c r="DC3" s="27" t="s">
        <v>83</v>
      </c>
    </row>
    <row r="4" spans="1:107" ht="16.5" thickBot="1">
      <c r="A4" s="1" t="s">
        <v>84</v>
      </c>
      <c r="B4" s="2" t="s">
        <v>85</v>
      </c>
      <c r="C4" s="3" t="s">
        <v>86</v>
      </c>
      <c r="D4" s="3" t="s">
        <v>87</v>
      </c>
      <c r="E4" s="3" t="s">
        <v>88</v>
      </c>
      <c r="F4" s="3" t="s">
        <v>89</v>
      </c>
      <c r="G4" s="3" t="s">
        <v>90</v>
      </c>
      <c r="H4" s="3" t="s">
        <v>91</v>
      </c>
      <c r="I4" s="4" t="s">
        <v>92</v>
      </c>
      <c r="J4" s="2" t="s">
        <v>93</v>
      </c>
      <c r="K4" s="3" t="s">
        <v>94</v>
      </c>
      <c r="L4" s="3" t="s">
        <v>95</v>
      </c>
      <c r="M4" s="3" t="s">
        <v>96</v>
      </c>
      <c r="N4" s="3" t="s">
        <v>97</v>
      </c>
      <c r="O4" s="2" t="s">
        <v>98</v>
      </c>
      <c r="P4" s="4" t="s">
        <v>99</v>
      </c>
      <c r="Q4" s="3" t="s">
        <v>100</v>
      </c>
      <c r="R4" s="3" t="s">
        <v>101</v>
      </c>
      <c r="S4" s="3" t="s">
        <v>102</v>
      </c>
      <c r="T4" s="4" t="s">
        <v>103</v>
      </c>
      <c r="U4" s="3" t="s">
        <v>104</v>
      </c>
      <c r="V4" s="3" t="s">
        <v>105</v>
      </c>
      <c r="W4" s="3" t="s">
        <v>106</v>
      </c>
      <c r="X4" s="3" t="s">
        <v>107</v>
      </c>
      <c r="Y4" s="3" t="s">
        <v>108</v>
      </c>
      <c r="Z4" s="3" t="s">
        <v>109</v>
      </c>
      <c r="AA4" s="3" t="s">
        <v>110</v>
      </c>
      <c r="AB4" s="4" t="s">
        <v>111</v>
      </c>
      <c r="AC4" s="4" t="s">
        <v>112</v>
      </c>
      <c r="AD4" s="5" t="s">
        <v>113</v>
      </c>
      <c r="AE4" s="3" t="s">
        <v>114</v>
      </c>
      <c r="AF4" s="3" t="s">
        <v>115</v>
      </c>
      <c r="AG4" s="3" t="s">
        <v>116</v>
      </c>
      <c r="AH4" s="3" t="s">
        <v>117</v>
      </c>
      <c r="AI4" s="3" t="s">
        <v>118</v>
      </c>
      <c r="AJ4" s="3" t="s">
        <v>119</v>
      </c>
      <c r="AK4" s="4" t="s">
        <v>120</v>
      </c>
      <c r="AL4" s="4" t="s">
        <v>121</v>
      </c>
      <c r="AM4" s="3" t="s">
        <v>122</v>
      </c>
      <c r="AN4" s="3" t="s">
        <v>123</v>
      </c>
      <c r="AO4" s="3" t="s">
        <v>124</v>
      </c>
      <c r="AP4" s="3" t="s">
        <v>125</v>
      </c>
      <c r="AQ4" s="3" t="s">
        <v>126</v>
      </c>
      <c r="AR4" s="3" t="s">
        <v>127</v>
      </c>
      <c r="AS4" s="3" t="s">
        <v>128</v>
      </c>
      <c r="AT4" s="3" t="s">
        <v>129</v>
      </c>
      <c r="AU4" s="4" t="s">
        <v>130</v>
      </c>
      <c r="AV4" s="3" t="s">
        <v>131</v>
      </c>
      <c r="AW4" s="3" t="s">
        <v>132</v>
      </c>
      <c r="AX4" s="3" t="s">
        <v>133</v>
      </c>
      <c r="AY4" s="3" t="s">
        <v>134</v>
      </c>
      <c r="AZ4" s="3" t="s">
        <v>135</v>
      </c>
      <c r="BA4" s="3" t="s">
        <v>136</v>
      </c>
      <c r="BB4" s="3" t="s">
        <v>137</v>
      </c>
      <c r="BC4" s="3" t="s">
        <v>138</v>
      </c>
      <c r="BD4" s="3" t="s">
        <v>139</v>
      </c>
      <c r="BE4" s="3" t="s">
        <v>140</v>
      </c>
      <c r="BF4" s="3" t="s">
        <v>141</v>
      </c>
      <c r="BG4" s="3" t="s">
        <v>142</v>
      </c>
      <c r="BH4" s="3" t="s">
        <v>143</v>
      </c>
      <c r="BI4" s="4" t="s">
        <v>144</v>
      </c>
      <c r="BJ4" s="3" t="s">
        <v>121</v>
      </c>
      <c r="BK4" s="3" t="s">
        <v>122</v>
      </c>
      <c r="BL4" s="3" t="s">
        <v>123</v>
      </c>
      <c r="BM4" s="3" t="s">
        <v>124</v>
      </c>
      <c r="BN4" s="3" t="s">
        <v>127</v>
      </c>
      <c r="BO4" s="4" t="s">
        <v>128</v>
      </c>
      <c r="BP4" s="3" t="s">
        <v>129</v>
      </c>
      <c r="BQ4" s="3" t="s">
        <v>131</v>
      </c>
      <c r="BR4" s="3" t="s">
        <v>132</v>
      </c>
      <c r="BS4" s="3" t="s">
        <v>133</v>
      </c>
      <c r="BT4" s="3" t="s">
        <v>134</v>
      </c>
      <c r="BU4" s="3" t="s">
        <v>135</v>
      </c>
      <c r="BV4" s="4" t="s">
        <v>136</v>
      </c>
      <c r="BW4" s="3" t="s">
        <v>137</v>
      </c>
      <c r="BX4" s="3" t="s">
        <v>138</v>
      </c>
      <c r="BY4" s="3" t="s">
        <v>139</v>
      </c>
      <c r="BZ4" s="3" t="s">
        <v>140</v>
      </c>
      <c r="CA4" s="3" t="s">
        <v>141</v>
      </c>
      <c r="CB4" s="3" t="s">
        <v>142</v>
      </c>
      <c r="CC4" s="3" t="s">
        <v>143</v>
      </c>
      <c r="CD4" s="3" t="s">
        <v>144</v>
      </c>
      <c r="CE4" s="3" t="s">
        <v>145</v>
      </c>
      <c r="CF4" s="3" t="s">
        <v>146</v>
      </c>
      <c r="CG4" s="3" t="s">
        <v>147</v>
      </c>
      <c r="CH4" s="3" t="s">
        <v>148</v>
      </c>
      <c r="CI4" s="3" t="s">
        <v>149</v>
      </c>
      <c r="CJ4" s="4" t="s">
        <v>150</v>
      </c>
      <c r="CK4" s="3" t="s">
        <v>151</v>
      </c>
      <c r="CL4" s="3" t="s">
        <v>152</v>
      </c>
      <c r="CM4" s="3" t="s">
        <v>153</v>
      </c>
      <c r="CN4" s="3" t="s">
        <v>154</v>
      </c>
      <c r="CO4" s="3" t="s">
        <v>155</v>
      </c>
      <c r="CP4" s="3" t="s">
        <v>156</v>
      </c>
      <c r="CQ4" s="3" t="s">
        <v>157</v>
      </c>
      <c r="CR4" s="3" t="s">
        <v>158</v>
      </c>
      <c r="CS4" s="3" t="s">
        <v>159</v>
      </c>
      <c r="CT4" s="3" t="s">
        <v>160</v>
      </c>
      <c r="CU4" s="4" t="s">
        <v>161</v>
      </c>
      <c r="CV4" s="3" t="s">
        <v>162</v>
      </c>
      <c r="CW4" s="3" t="s">
        <v>163</v>
      </c>
      <c r="CX4" s="3" t="s">
        <v>164</v>
      </c>
      <c r="CY4" s="3" t="s">
        <v>165</v>
      </c>
      <c r="CZ4" s="3" t="s">
        <v>166</v>
      </c>
      <c r="DA4" s="3" t="s">
        <v>167</v>
      </c>
      <c r="DB4" s="3" t="s">
        <v>168</v>
      </c>
      <c r="DC4" s="3" t="s">
        <v>169</v>
      </c>
    </row>
    <row r="5" spans="1:107" ht="15">
      <c r="A5" s="6" t="s">
        <v>170</v>
      </c>
      <c r="B5" s="7">
        <v>1</v>
      </c>
      <c r="C5" s="8">
        <f>D5+E5</f>
        <v>11.4</v>
      </c>
      <c r="D5" s="9">
        <v>8.4</v>
      </c>
      <c r="E5" s="9">
        <v>3</v>
      </c>
      <c r="F5" s="9">
        <v>13</v>
      </c>
      <c r="G5" s="9">
        <v>11</v>
      </c>
      <c r="H5" s="9">
        <v>0</v>
      </c>
      <c r="I5" s="9">
        <v>3.7</v>
      </c>
      <c r="J5" s="8">
        <f>C5+F5+H5+I5</f>
        <v>28.099999999999998</v>
      </c>
      <c r="K5" s="10">
        <v>801160.08</v>
      </c>
      <c r="L5" s="10">
        <v>544024.08</v>
      </c>
      <c r="M5" s="11">
        <f>K5-L5</f>
        <v>257136</v>
      </c>
      <c r="N5" s="12">
        <v>583295</v>
      </c>
      <c r="O5" s="11">
        <f>K5+N5</f>
        <v>1384455.08</v>
      </c>
      <c r="P5" s="10">
        <v>57304.64</v>
      </c>
      <c r="Q5" s="10">
        <v>247036</v>
      </c>
      <c r="R5" s="10">
        <v>236255</v>
      </c>
      <c r="S5" s="10">
        <v>10781</v>
      </c>
      <c r="T5" s="11">
        <f>U5+V5</f>
        <v>172101</v>
      </c>
      <c r="U5" s="10">
        <v>126989</v>
      </c>
      <c r="V5" s="10">
        <v>45112</v>
      </c>
      <c r="W5" s="10">
        <v>5080</v>
      </c>
      <c r="X5" s="10">
        <v>1296</v>
      </c>
      <c r="Y5" s="10">
        <v>221537</v>
      </c>
      <c r="Z5" s="10">
        <v>179760</v>
      </c>
      <c r="AA5" s="10">
        <v>-660</v>
      </c>
      <c r="AB5" s="10">
        <v>0</v>
      </c>
      <c r="AC5" s="11">
        <f>SUM(Q5,T5,W5,X5,Y5,AA5,AB5)</f>
        <v>646390</v>
      </c>
      <c r="AD5" s="10">
        <v>0</v>
      </c>
      <c r="AE5" s="10">
        <v>7208</v>
      </c>
      <c r="AF5" s="10">
        <v>16383</v>
      </c>
      <c r="AG5" s="10">
        <v>35046</v>
      </c>
      <c r="AH5" s="10">
        <v>288565</v>
      </c>
      <c r="AI5" s="11">
        <f>SUM(O5,P5,Q5,T5,W5,X5,Y5,AA5,AB5,AD5,AE5,AF5,AG5,AH5)</f>
        <v>2435351.7199999997</v>
      </c>
      <c r="AJ5" s="10">
        <v>551543</v>
      </c>
      <c r="AK5" s="11">
        <f>AJ5+AI5</f>
        <v>2986894.7199999997</v>
      </c>
      <c r="AL5" s="13">
        <f>SUM(AN5,AR5,AS5,AT5)</f>
        <v>4902</v>
      </c>
      <c r="AM5" s="14">
        <v>11556</v>
      </c>
      <c r="AN5" s="14">
        <v>3832</v>
      </c>
      <c r="AO5" s="14">
        <v>11556</v>
      </c>
      <c r="AP5" s="14">
        <v>3045</v>
      </c>
      <c r="AQ5" s="14">
        <v>787</v>
      </c>
      <c r="AR5" s="14">
        <v>845</v>
      </c>
      <c r="AS5" s="14">
        <v>150</v>
      </c>
      <c r="AT5" s="14">
        <v>75</v>
      </c>
      <c r="AU5" s="14">
        <v>1910</v>
      </c>
      <c r="AV5" s="14" t="s">
        <v>171</v>
      </c>
      <c r="AW5" s="14">
        <v>0</v>
      </c>
      <c r="AX5" s="14">
        <v>0</v>
      </c>
      <c r="AY5" s="14">
        <v>0</v>
      </c>
      <c r="AZ5" s="14">
        <v>0</v>
      </c>
      <c r="BA5" s="14">
        <v>5427</v>
      </c>
      <c r="BB5" s="14">
        <v>70</v>
      </c>
      <c r="BC5" s="14">
        <v>2</v>
      </c>
      <c r="BD5" s="14">
        <v>20</v>
      </c>
      <c r="BE5" s="14">
        <v>11</v>
      </c>
      <c r="BF5" s="14">
        <v>112</v>
      </c>
      <c r="BG5" s="14">
        <v>64</v>
      </c>
      <c r="BH5" s="14">
        <v>160</v>
      </c>
      <c r="BI5" s="14" t="s">
        <v>171</v>
      </c>
      <c r="BJ5" s="13">
        <f aca="true" t="shared" si="0" ref="BJ5:BJ27">SUM(BL5,BN5,BO5,BP5)</f>
        <v>484496</v>
      </c>
      <c r="BK5" s="14">
        <v>397237</v>
      </c>
      <c r="BL5" s="14">
        <v>386873</v>
      </c>
      <c r="BM5" s="14">
        <v>0</v>
      </c>
      <c r="BN5" s="14">
        <v>86150</v>
      </c>
      <c r="BO5" s="14">
        <v>7568</v>
      </c>
      <c r="BP5" s="14">
        <v>3905</v>
      </c>
      <c r="BQ5" s="14" t="s">
        <v>171</v>
      </c>
      <c r="BR5" s="14">
        <v>507</v>
      </c>
      <c r="BS5" s="14">
        <v>3820</v>
      </c>
      <c r="BT5" s="14">
        <v>431</v>
      </c>
      <c r="BU5" s="14">
        <v>76</v>
      </c>
      <c r="BV5" s="14">
        <v>25896</v>
      </c>
      <c r="BW5" s="14">
        <v>728245</v>
      </c>
      <c r="BX5" s="14">
        <v>812</v>
      </c>
      <c r="BY5" s="14">
        <v>14072</v>
      </c>
      <c r="BZ5" s="14">
        <v>161</v>
      </c>
      <c r="CA5" s="14">
        <v>2903</v>
      </c>
      <c r="CB5" s="14">
        <v>5883</v>
      </c>
      <c r="CC5" s="14">
        <v>2413</v>
      </c>
      <c r="CD5" s="14" t="s">
        <v>171</v>
      </c>
      <c r="CE5" s="14">
        <v>38581</v>
      </c>
      <c r="CF5" s="14">
        <v>42531</v>
      </c>
      <c r="CG5" s="14">
        <v>355</v>
      </c>
      <c r="CH5" s="14">
        <v>6302</v>
      </c>
      <c r="CI5" s="14">
        <v>2107</v>
      </c>
      <c r="CJ5" s="14">
        <v>4990</v>
      </c>
      <c r="CK5" s="13">
        <f>SUM(CI5,CJ5)</f>
        <v>7097</v>
      </c>
      <c r="CL5" s="14">
        <v>4703</v>
      </c>
      <c r="CM5" s="14">
        <v>273</v>
      </c>
      <c r="CN5" s="14">
        <v>0</v>
      </c>
      <c r="CO5" s="14">
        <v>1991</v>
      </c>
      <c r="CP5" s="14">
        <v>2392</v>
      </c>
      <c r="CQ5" s="13">
        <f>SUM(CP5,CO5)</f>
        <v>4383</v>
      </c>
      <c r="CR5" s="14">
        <v>2774</v>
      </c>
      <c r="CS5" s="14">
        <v>409</v>
      </c>
      <c r="CT5" s="14">
        <v>0</v>
      </c>
      <c r="CU5" s="14">
        <v>345</v>
      </c>
      <c r="CV5" s="14">
        <v>9106</v>
      </c>
      <c r="CW5" s="14">
        <v>160</v>
      </c>
      <c r="CX5" s="14">
        <v>80</v>
      </c>
      <c r="CY5" s="14">
        <v>288</v>
      </c>
      <c r="CZ5" s="14">
        <v>85.5</v>
      </c>
      <c r="DA5" s="14">
        <v>117</v>
      </c>
      <c r="DB5" s="14">
        <v>14102</v>
      </c>
      <c r="DC5" s="14">
        <v>459</v>
      </c>
    </row>
    <row r="6" spans="1:107" ht="15">
      <c r="A6" s="6" t="s">
        <v>172</v>
      </c>
      <c r="B6" s="7">
        <v>0</v>
      </c>
      <c r="C6" s="8">
        <f>D6+E6</f>
        <v>9.5</v>
      </c>
      <c r="D6" s="9">
        <v>8.5</v>
      </c>
      <c r="E6" s="9">
        <v>1</v>
      </c>
      <c r="F6" s="9">
        <v>9</v>
      </c>
      <c r="G6" s="9">
        <v>7</v>
      </c>
      <c r="H6" s="9">
        <v>0</v>
      </c>
      <c r="I6" s="9">
        <v>7.5</v>
      </c>
      <c r="J6" s="8">
        <f>C6+F6+H6+I6</f>
        <v>26</v>
      </c>
      <c r="K6" s="10">
        <v>700453</v>
      </c>
      <c r="L6" s="10">
        <v>565453</v>
      </c>
      <c r="M6" s="11">
        <f>K6-L6</f>
        <v>135000</v>
      </c>
      <c r="N6" s="15">
        <v>359545</v>
      </c>
      <c r="O6" s="11">
        <f>K6+N6</f>
        <v>1059998</v>
      </c>
      <c r="P6" s="10">
        <v>45491</v>
      </c>
      <c r="Q6" s="10">
        <v>79880</v>
      </c>
      <c r="R6" s="10">
        <v>70408</v>
      </c>
      <c r="S6" s="10">
        <v>9472</v>
      </c>
      <c r="T6" s="11">
        <f>U6+V6</f>
        <v>3682</v>
      </c>
      <c r="U6" s="10">
        <v>3682</v>
      </c>
      <c r="V6" s="10">
        <v>0</v>
      </c>
      <c r="W6" s="10">
        <v>0</v>
      </c>
      <c r="X6" s="10">
        <v>9463</v>
      </c>
      <c r="Y6" s="10">
        <v>154789</v>
      </c>
      <c r="Z6" s="10">
        <v>39262</v>
      </c>
      <c r="AA6" s="10">
        <v>2118</v>
      </c>
      <c r="AB6" s="10">
        <v>13724</v>
      </c>
      <c r="AC6" s="11">
        <v>263656</v>
      </c>
      <c r="AD6" s="10">
        <v>6871</v>
      </c>
      <c r="AE6" s="10">
        <v>0</v>
      </c>
      <c r="AF6" s="10">
        <v>38212</v>
      </c>
      <c r="AG6" s="10">
        <v>29660</v>
      </c>
      <c r="AH6" s="10">
        <v>0</v>
      </c>
      <c r="AI6" s="11">
        <f aca="true" t="shared" si="1" ref="AI6:AI27">SUM(O6,P6,Q6,T6,W6,X6,Y6,AA6,AB6,AD6,AE6,AF6,AG6,AH6)</f>
        <v>1443888</v>
      </c>
      <c r="AJ6" s="10">
        <v>414688</v>
      </c>
      <c r="AK6" s="11">
        <f>AJ6+AI6</f>
        <v>1858576</v>
      </c>
      <c r="AL6" s="13">
        <f>SUM(AN6,AR6,AS6,AT6)</f>
        <v>2608</v>
      </c>
      <c r="AM6" s="14">
        <v>0</v>
      </c>
      <c r="AN6">
        <v>1994</v>
      </c>
      <c r="AO6" s="14">
        <v>0</v>
      </c>
      <c r="AP6" s="14">
        <v>1694</v>
      </c>
      <c r="AQ6" s="14">
        <v>300</v>
      </c>
      <c r="AR6" s="14">
        <v>0</v>
      </c>
      <c r="AS6" s="14">
        <v>214</v>
      </c>
      <c r="AT6" s="14">
        <v>400</v>
      </c>
      <c r="AU6" s="14">
        <v>120</v>
      </c>
      <c r="AV6" s="14">
        <v>0</v>
      </c>
      <c r="AW6" s="14">
        <v>47</v>
      </c>
      <c r="AX6" s="14">
        <v>47</v>
      </c>
      <c r="AY6" s="14">
        <v>47</v>
      </c>
      <c r="AZ6" s="14">
        <v>0</v>
      </c>
      <c r="BA6" s="14">
        <v>11007</v>
      </c>
      <c r="BB6" s="14">
        <v>0</v>
      </c>
      <c r="BC6" s="14">
        <v>0</v>
      </c>
      <c r="BD6" s="14">
        <v>0</v>
      </c>
      <c r="BE6" s="14">
        <v>0</v>
      </c>
      <c r="BF6" s="14">
        <v>11</v>
      </c>
      <c r="BG6" s="14">
        <v>67</v>
      </c>
      <c r="BH6" s="14">
        <v>0</v>
      </c>
      <c r="BI6" s="14">
        <v>0</v>
      </c>
      <c r="BJ6" s="13">
        <f t="shared" si="0"/>
        <v>74968</v>
      </c>
      <c r="BK6">
        <v>209541</v>
      </c>
      <c r="BL6">
        <v>69875</v>
      </c>
      <c r="BM6">
        <v>134583</v>
      </c>
      <c r="BN6" s="14">
        <v>0</v>
      </c>
      <c r="BO6" s="14">
        <v>4693</v>
      </c>
      <c r="BP6" s="14">
        <v>400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380</v>
      </c>
      <c r="BY6" s="14">
        <v>8</v>
      </c>
      <c r="BZ6" s="14">
        <v>0</v>
      </c>
      <c r="CA6" s="14">
        <v>669</v>
      </c>
      <c r="CB6" s="14">
        <v>1370</v>
      </c>
      <c r="CC6" s="14">
        <v>20</v>
      </c>
      <c r="CD6" s="14">
        <v>133</v>
      </c>
      <c r="CE6" s="14">
        <v>24040</v>
      </c>
      <c r="CF6" s="14">
        <v>2805</v>
      </c>
      <c r="CG6" s="14">
        <v>43</v>
      </c>
      <c r="CH6" s="14">
        <v>2342</v>
      </c>
      <c r="CI6" s="14">
        <v>740</v>
      </c>
      <c r="CJ6" s="14">
        <v>205</v>
      </c>
      <c r="CK6" s="13">
        <v>945</v>
      </c>
      <c r="CL6" s="14">
        <v>414</v>
      </c>
      <c r="CM6" s="14">
        <v>15</v>
      </c>
      <c r="CN6" s="14">
        <v>0</v>
      </c>
      <c r="CO6" s="14">
        <v>1933</v>
      </c>
      <c r="CP6" s="14">
        <v>1737</v>
      </c>
      <c r="CQ6" s="13">
        <f aca="true" t="shared" si="2" ref="CQ6:CQ21">SUM(CP6,CO6)</f>
        <v>3670</v>
      </c>
      <c r="CR6" s="14">
        <v>2650</v>
      </c>
      <c r="CS6" s="14">
        <v>5</v>
      </c>
      <c r="CT6" s="14">
        <v>0</v>
      </c>
      <c r="CU6" s="14">
        <v>154</v>
      </c>
      <c r="CV6" s="14">
        <v>3236</v>
      </c>
      <c r="CW6" s="14">
        <v>64.5</v>
      </c>
      <c r="CX6" s="14">
        <v>82</v>
      </c>
      <c r="CY6" s="14">
        <v>205</v>
      </c>
      <c r="CZ6" s="14">
        <v>81</v>
      </c>
      <c r="DA6" s="14">
        <v>65</v>
      </c>
      <c r="DB6" s="14">
        <v>4403</v>
      </c>
      <c r="DC6" s="14">
        <v>351</v>
      </c>
    </row>
    <row r="7" spans="1:107" ht="15">
      <c r="A7" s="6" t="s">
        <v>173</v>
      </c>
      <c r="B7" s="7">
        <v>0</v>
      </c>
      <c r="C7" s="8">
        <f aca="true" t="shared" si="3" ref="C7:C27">D7+E7</f>
        <v>14.69</v>
      </c>
      <c r="D7" s="9">
        <v>13.69</v>
      </c>
      <c r="E7" s="9">
        <v>1</v>
      </c>
      <c r="F7" s="9">
        <v>31.25</v>
      </c>
      <c r="G7" s="9">
        <v>25.25</v>
      </c>
      <c r="H7" s="9">
        <v>0</v>
      </c>
      <c r="I7" s="9">
        <v>23.77</v>
      </c>
      <c r="J7" s="8">
        <f aca="true" t="shared" si="4" ref="J7:J27">C7+F7+H7+I7</f>
        <v>69.71</v>
      </c>
      <c r="K7" s="10">
        <v>1086322</v>
      </c>
      <c r="L7" s="10">
        <v>950242</v>
      </c>
      <c r="M7" s="11">
        <f aca="true" t="shared" si="5" ref="M7:M27">K7-L7</f>
        <v>136080</v>
      </c>
      <c r="N7" s="15">
        <v>1375040</v>
      </c>
      <c r="O7" s="11">
        <f aca="true" t="shared" si="6" ref="O7:O27">K7+N7</f>
        <v>2461362</v>
      </c>
      <c r="P7" s="10">
        <v>421139</v>
      </c>
      <c r="Q7" s="10">
        <v>208967</v>
      </c>
      <c r="R7" s="10">
        <v>202668</v>
      </c>
      <c r="S7" s="10">
        <v>6299</v>
      </c>
      <c r="T7" s="11">
        <f aca="true" t="shared" si="7" ref="T7:T27">U7+V7</f>
        <v>349507</v>
      </c>
      <c r="U7" s="10">
        <v>267983</v>
      </c>
      <c r="V7" s="10">
        <v>81524</v>
      </c>
      <c r="W7" s="10">
        <v>13213</v>
      </c>
      <c r="X7" s="10">
        <v>10373</v>
      </c>
      <c r="Y7" s="10">
        <v>490693</v>
      </c>
      <c r="Z7" s="10">
        <v>387167</v>
      </c>
      <c r="AA7" s="10">
        <v>6096</v>
      </c>
      <c r="AB7" s="10">
        <v>484</v>
      </c>
      <c r="AC7" s="11">
        <f aca="true" t="shared" si="8" ref="AC7:AC27">SUM(Q7,T7,W7,X7,Y7,AA7,AB7)</f>
        <v>1079333</v>
      </c>
      <c r="AD7" s="10">
        <v>11323</v>
      </c>
      <c r="AE7" s="10">
        <v>20244</v>
      </c>
      <c r="AF7" s="10">
        <v>168745</v>
      </c>
      <c r="AG7" s="10">
        <v>33038</v>
      </c>
      <c r="AH7" s="10">
        <v>54226</v>
      </c>
      <c r="AI7" s="11">
        <f t="shared" si="1"/>
        <v>4249410</v>
      </c>
      <c r="AJ7" s="10">
        <v>0</v>
      </c>
      <c r="AK7" s="11">
        <f aca="true" t="shared" si="9" ref="AK7:AK27">AJ7+AI7</f>
        <v>4249410</v>
      </c>
      <c r="AL7" s="13">
        <f aca="true" t="shared" si="10" ref="AL7:AL27">SUM(AN7,AR7,AS7,AT7)</f>
        <v>5981</v>
      </c>
      <c r="AM7" s="14">
        <v>13256</v>
      </c>
      <c r="AN7" s="14">
        <v>4701</v>
      </c>
      <c r="AO7" s="14" t="s">
        <v>174</v>
      </c>
      <c r="AP7" s="14">
        <v>4641</v>
      </c>
      <c r="AQ7" s="14">
        <v>60</v>
      </c>
      <c r="AR7" s="14">
        <v>1041</v>
      </c>
      <c r="AS7" s="14">
        <v>176</v>
      </c>
      <c r="AT7" s="14">
        <v>63</v>
      </c>
      <c r="AU7" s="14">
        <v>6176</v>
      </c>
      <c r="AV7" s="14">
        <v>0</v>
      </c>
      <c r="AW7" s="14">
        <v>85</v>
      </c>
      <c r="AX7" s="14">
        <v>85</v>
      </c>
      <c r="AY7" s="14">
        <v>83</v>
      </c>
      <c r="AZ7" s="14">
        <v>0</v>
      </c>
      <c r="BA7" s="14" t="s">
        <v>174</v>
      </c>
      <c r="BB7" s="14">
        <v>2228</v>
      </c>
      <c r="BC7" s="14">
        <v>1.5</v>
      </c>
      <c r="BD7" s="14">
        <v>850</v>
      </c>
      <c r="BE7" s="14">
        <v>21116</v>
      </c>
      <c r="BF7" s="14">
        <v>18</v>
      </c>
      <c r="BG7" s="14">
        <v>118</v>
      </c>
      <c r="BH7" s="14">
        <v>10</v>
      </c>
      <c r="BI7" s="14">
        <v>0</v>
      </c>
      <c r="BJ7" s="13">
        <f t="shared" si="0"/>
        <v>953276</v>
      </c>
      <c r="BK7" s="16" t="s">
        <v>174</v>
      </c>
      <c r="BL7" s="14">
        <v>729801</v>
      </c>
      <c r="BM7" s="14">
        <v>6331</v>
      </c>
      <c r="BN7" s="14">
        <v>206955</v>
      </c>
      <c r="BO7" s="14">
        <v>16520</v>
      </c>
      <c r="BP7" s="14">
        <v>0</v>
      </c>
      <c r="BQ7" s="14">
        <v>0</v>
      </c>
      <c r="BR7" s="14">
        <v>1163</v>
      </c>
      <c r="BS7" s="14">
        <v>1079</v>
      </c>
      <c r="BT7" s="14">
        <v>691</v>
      </c>
      <c r="BU7" s="14">
        <v>286</v>
      </c>
      <c r="BV7" s="14">
        <v>6778</v>
      </c>
      <c r="BW7" s="14">
        <v>1152671</v>
      </c>
      <c r="BX7" s="14">
        <v>923.5</v>
      </c>
      <c r="BY7" s="14">
        <v>162766</v>
      </c>
      <c r="BZ7" s="14">
        <v>143134</v>
      </c>
      <c r="CA7" s="14">
        <v>14126</v>
      </c>
      <c r="CB7" s="14">
        <v>11482</v>
      </c>
      <c r="CC7" s="14">
        <v>2199</v>
      </c>
      <c r="CD7" s="14">
        <v>1271904</v>
      </c>
      <c r="CE7" s="14">
        <v>78250</v>
      </c>
      <c r="CF7" s="14">
        <v>70894</v>
      </c>
      <c r="CG7" s="14">
        <v>101</v>
      </c>
      <c r="CH7" s="14">
        <v>47277</v>
      </c>
      <c r="CI7" s="14">
        <v>3244</v>
      </c>
      <c r="CJ7" s="14">
        <v>4989</v>
      </c>
      <c r="CK7" s="13">
        <f aca="true" t="shared" si="11" ref="CK7:CK27">SUM(CI7,CJ7)</f>
        <v>8233</v>
      </c>
      <c r="CL7" s="14">
        <v>5275</v>
      </c>
      <c r="CM7" s="14">
        <v>467</v>
      </c>
      <c r="CN7" s="14">
        <v>0</v>
      </c>
      <c r="CO7" s="14">
        <v>3797</v>
      </c>
      <c r="CP7" s="14">
        <v>4446</v>
      </c>
      <c r="CQ7" s="13">
        <v>8243</v>
      </c>
      <c r="CR7" s="14">
        <v>5143</v>
      </c>
      <c r="CS7" s="14">
        <v>1608</v>
      </c>
      <c r="CT7" s="14">
        <v>0</v>
      </c>
      <c r="CU7" s="14">
        <v>255</v>
      </c>
      <c r="CV7" s="14">
        <v>5156</v>
      </c>
      <c r="CW7" s="14">
        <v>24</v>
      </c>
      <c r="CX7" s="14">
        <v>76</v>
      </c>
      <c r="CY7" s="14">
        <v>96</v>
      </c>
      <c r="CZ7" s="14">
        <v>91</v>
      </c>
      <c r="DA7" s="14">
        <v>122.5</v>
      </c>
      <c r="DB7" s="14">
        <v>27329</v>
      </c>
      <c r="DC7" s="14">
        <v>410</v>
      </c>
    </row>
    <row r="8" spans="1:107" ht="15">
      <c r="A8" s="6" t="s">
        <v>175</v>
      </c>
      <c r="B8" s="7">
        <v>0</v>
      </c>
      <c r="C8" s="8">
        <f t="shared" si="3"/>
        <v>13</v>
      </c>
      <c r="D8" s="9">
        <v>10</v>
      </c>
      <c r="E8" s="9">
        <v>3</v>
      </c>
      <c r="F8" s="9">
        <v>15</v>
      </c>
      <c r="G8" s="9">
        <v>10</v>
      </c>
      <c r="H8" s="9">
        <v>0</v>
      </c>
      <c r="I8" s="9">
        <v>6</v>
      </c>
      <c r="J8" s="8">
        <f t="shared" si="4"/>
        <v>34</v>
      </c>
      <c r="K8" s="10">
        <v>1089023</v>
      </c>
      <c r="L8" s="10">
        <v>759743</v>
      </c>
      <c r="M8" s="11">
        <f t="shared" si="5"/>
        <v>329280</v>
      </c>
      <c r="N8" s="15">
        <v>725140</v>
      </c>
      <c r="O8" s="11">
        <f t="shared" si="6"/>
        <v>1814163</v>
      </c>
      <c r="P8" s="10">
        <v>80368</v>
      </c>
      <c r="Q8" s="10">
        <v>455405</v>
      </c>
      <c r="R8" s="10">
        <v>444721</v>
      </c>
      <c r="S8" s="10">
        <v>10684</v>
      </c>
      <c r="T8" s="11">
        <f t="shared" si="7"/>
        <v>174581</v>
      </c>
      <c r="U8" s="10">
        <v>129430</v>
      </c>
      <c r="V8" s="10">
        <v>45151</v>
      </c>
      <c r="W8" s="10">
        <v>0</v>
      </c>
      <c r="X8" s="10">
        <v>0</v>
      </c>
      <c r="Y8" s="10">
        <v>300370</v>
      </c>
      <c r="Z8" s="10" t="s">
        <v>171</v>
      </c>
      <c r="AA8" s="10">
        <v>1927</v>
      </c>
      <c r="AB8" s="10">
        <v>0</v>
      </c>
      <c r="AC8" s="11">
        <f t="shared" si="8"/>
        <v>932283</v>
      </c>
      <c r="AD8" s="10">
        <v>12050</v>
      </c>
      <c r="AE8" s="10">
        <v>606</v>
      </c>
      <c r="AF8" s="10">
        <v>59208</v>
      </c>
      <c r="AG8" s="10">
        <v>48800</v>
      </c>
      <c r="AH8" s="10">
        <v>58757</v>
      </c>
      <c r="AI8" s="11">
        <f>SUM(O8,P8,Q8,T8,W8,X8,Y8,AA8,AB8,AD8,AE8,AF8,AG8,AH8)</f>
        <v>3006235</v>
      </c>
      <c r="AJ8" s="10">
        <v>0</v>
      </c>
      <c r="AK8" s="11">
        <f t="shared" si="9"/>
        <v>3006235</v>
      </c>
      <c r="AL8" s="13">
        <f t="shared" si="10"/>
        <v>4639</v>
      </c>
      <c r="AM8" s="14">
        <v>0</v>
      </c>
      <c r="AN8" s="14">
        <v>4536</v>
      </c>
      <c r="AO8" s="14">
        <v>0</v>
      </c>
      <c r="AP8" s="14" t="s">
        <v>171</v>
      </c>
      <c r="AQ8" s="14" t="s">
        <v>171</v>
      </c>
      <c r="AR8" s="14">
        <v>0</v>
      </c>
      <c r="AS8" s="14">
        <v>103</v>
      </c>
      <c r="AT8" s="14" t="s">
        <v>171</v>
      </c>
      <c r="AU8" s="14">
        <v>221</v>
      </c>
      <c r="AV8" s="14">
        <v>3486</v>
      </c>
      <c r="AW8" s="14"/>
      <c r="AX8" s="14"/>
      <c r="AY8" s="14"/>
      <c r="AZ8" s="14"/>
      <c r="BA8" s="14"/>
      <c r="BB8" s="14">
        <v>3</v>
      </c>
      <c r="BC8" s="14">
        <v>0</v>
      </c>
      <c r="BD8" s="14">
        <v>0</v>
      </c>
      <c r="BE8" s="14">
        <v>0</v>
      </c>
      <c r="BF8" s="14" t="s">
        <v>171</v>
      </c>
      <c r="BG8" s="14" t="s">
        <v>171</v>
      </c>
      <c r="BH8" s="14" t="s">
        <v>171</v>
      </c>
      <c r="BI8" s="14" t="s">
        <v>171</v>
      </c>
      <c r="BJ8" s="13">
        <f t="shared" si="0"/>
        <v>438746</v>
      </c>
      <c r="BK8" s="14">
        <v>41243</v>
      </c>
      <c r="BL8" s="14">
        <v>438746</v>
      </c>
      <c r="BM8" s="14">
        <v>36862</v>
      </c>
      <c r="BN8" s="14"/>
      <c r="BO8" s="14"/>
      <c r="BP8" s="14"/>
      <c r="BQ8" s="14">
        <v>69940</v>
      </c>
      <c r="BR8" s="14">
        <v>751</v>
      </c>
      <c r="BS8" s="14" t="s">
        <v>171</v>
      </c>
      <c r="BT8" s="14">
        <v>584</v>
      </c>
      <c r="BU8" s="14">
        <v>167</v>
      </c>
      <c r="BV8" s="14">
        <v>6406</v>
      </c>
      <c r="BW8" s="14">
        <v>741446</v>
      </c>
      <c r="BX8" s="14">
        <v>2000</v>
      </c>
      <c r="BY8" s="14">
        <v>150</v>
      </c>
      <c r="BZ8" s="14">
        <v>821</v>
      </c>
      <c r="CA8" s="14" t="s">
        <v>171</v>
      </c>
      <c r="CB8" s="14" t="s">
        <v>171</v>
      </c>
      <c r="CC8" s="14" t="s">
        <v>171</v>
      </c>
      <c r="CD8" s="14" t="s">
        <v>171</v>
      </c>
      <c r="CE8" s="14">
        <v>23632</v>
      </c>
      <c r="CF8" s="14">
        <v>34167</v>
      </c>
      <c r="CG8" s="14">
        <v>160</v>
      </c>
      <c r="CH8" s="14">
        <v>12202</v>
      </c>
      <c r="CI8" s="14">
        <v>1892</v>
      </c>
      <c r="CJ8" s="14">
        <v>2765</v>
      </c>
      <c r="CK8" s="13">
        <f t="shared" si="11"/>
        <v>4657</v>
      </c>
      <c r="CL8" s="14">
        <v>3633</v>
      </c>
      <c r="CM8" s="14">
        <v>470</v>
      </c>
      <c r="CN8" s="14">
        <v>2507</v>
      </c>
      <c r="CO8" s="14">
        <v>1673</v>
      </c>
      <c r="CP8" s="14">
        <v>4303</v>
      </c>
      <c r="CQ8" s="13">
        <f t="shared" si="2"/>
        <v>5976</v>
      </c>
      <c r="CR8" s="14">
        <v>4385</v>
      </c>
      <c r="CS8" s="14">
        <v>311</v>
      </c>
      <c r="CT8" s="14">
        <v>1925</v>
      </c>
      <c r="CU8" s="14">
        <v>142</v>
      </c>
      <c r="CV8" s="14">
        <v>4105</v>
      </c>
      <c r="CW8" s="14">
        <v>0</v>
      </c>
      <c r="CX8" s="14">
        <v>0</v>
      </c>
      <c r="CY8" s="14">
        <v>1224</v>
      </c>
      <c r="CZ8" s="14">
        <v>84</v>
      </c>
      <c r="DA8" s="14">
        <v>79</v>
      </c>
      <c r="DB8" s="14">
        <v>8234</v>
      </c>
      <c r="DC8" s="14">
        <v>808</v>
      </c>
    </row>
    <row r="9" spans="1:107" ht="15">
      <c r="A9" s="6" t="s">
        <v>176</v>
      </c>
      <c r="B9" s="7">
        <v>1</v>
      </c>
      <c r="C9" s="8">
        <f t="shared" si="3"/>
        <v>16</v>
      </c>
      <c r="D9" s="9">
        <v>15</v>
      </c>
      <c r="E9" s="9">
        <v>1</v>
      </c>
      <c r="F9" s="9">
        <v>17.5</v>
      </c>
      <c r="G9" s="9">
        <v>14.5</v>
      </c>
      <c r="H9" s="9">
        <v>0</v>
      </c>
      <c r="I9" s="9">
        <v>11.6</v>
      </c>
      <c r="J9" s="8">
        <f t="shared" si="4"/>
        <v>45.1</v>
      </c>
      <c r="K9" s="10">
        <v>1212221</v>
      </c>
      <c r="L9" s="10">
        <v>1070081</v>
      </c>
      <c r="M9" s="11">
        <f t="shared" si="5"/>
        <v>142140</v>
      </c>
      <c r="N9" s="15">
        <v>720214</v>
      </c>
      <c r="O9" s="11">
        <f t="shared" si="6"/>
        <v>1932435</v>
      </c>
      <c r="P9" s="10">
        <v>155029</v>
      </c>
      <c r="Q9" s="10">
        <v>193007</v>
      </c>
      <c r="R9" s="10">
        <v>176754</v>
      </c>
      <c r="S9" s="10">
        <v>16253</v>
      </c>
      <c r="T9" s="11">
        <v>400814</v>
      </c>
      <c r="U9" s="10">
        <v>255313</v>
      </c>
      <c r="V9" s="10">
        <v>145501</v>
      </c>
      <c r="W9" s="10">
        <v>13528</v>
      </c>
      <c r="X9" s="10">
        <v>74916</v>
      </c>
      <c r="Y9" s="10">
        <v>459939</v>
      </c>
      <c r="Z9" s="10">
        <v>459939</v>
      </c>
      <c r="AA9" s="10">
        <v>34214</v>
      </c>
      <c r="AB9" s="10">
        <v>0</v>
      </c>
      <c r="AC9" s="11">
        <f>SUM(Q9,T9,W9,X9,Y9,,AA9,AB9)</f>
        <v>1176418</v>
      </c>
      <c r="AD9" s="10">
        <v>4336</v>
      </c>
      <c r="AE9" s="10" t="s">
        <v>171</v>
      </c>
      <c r="AF9" s="10">
        <v>62282</v>
      </c>
      <c r="AG9" s="10">
        <v>34732</v>
      </c>
      <c r="AH9" s="10">
        <v>101619</v>
      </c>
      <c r="AI9" s="11">
        <f t="shared" si="1"/>
        <v>3466851</v>
      </c>
      <c r="AJ9" s="10">
        <v>0</v>
      </c>
      <c r="AK9" s="11">
        <f t="shared" si="9"/>
        <v>3466851</v>
      </c>
      <c r="AL9" s="13">
        <f t="shared" si="10"/>
        <v>4677</v>
      </c>
      <c r="AM9" s="16">
        <v>7628</v>
      </c>
      <c r="AN9">
        <v>4387</v>
      </c>
      <c r="AO9" s="16">
        <v>4047</v>
      </c>
      <c r="AP9" s="14">
        <v>3324</v>
      </c>
      <c r="AQ9" s="14">
        <v>178</v>
      </c>
      <c r="AR9" s="14">
        <v>222</v>
      </c>
      <c r="AS9" s="14">
        <v>68</v>
      </c>
      <c r="AT9" s="14" t="s">
        <v>171</v>
      </c>
      <c r="AU9" s="14">
        <v>3474</v>
      </c>
      <c r="AV9">
        <v>108</v>
      </c>
      <c r="AW9" s="14">
        <v>0</v>
      </c>
      <c r="AX9" s="14">
        <v>13925</v>
      </c>
      <c r="AY9" s="14">
        <v>0</v>
      </c>
      <c r="AZ9" s="14">
        <v>0</v>
      </c>
      <c r="BA9" s="14">
        <v>689</v>
      </c>
      <c r="BB9">
        <v>56</v>
      </c>
      <c r="BC9" s="14">
        <v>0</v>
      </c>
      <c r="BD9">
        <v>3</v>
      </c>
      <c r="BE9" s="14">
        <v>1</v>
      </c>
      <c r="BF9" s="14">
        <v>280</v>
      </c>
      <c r="BG9" s="14">
        <v>392</v>
      </c>
      <c r="BH9" s="14">
        <v>13</v>
      </c>
      <c r="BI9" s="14">
        <v>0</v>
      </c>
      <c r="BJ9" s="13">
        <f t="shared" si="0"/>
        <v>917590</v>
      </c>
      <c r="BK9" s="14">
        <v>758689</v>
      </c>
      <c r="BL9" s="17">
        <v>801083</v>
      </c>
      <c r="BM9" s="17">
        <v>40280</v>
      </c>
      <c r="BN9" s="14">
        <v>99976</v>
      </c>
      <c r="BO9" s="14">
        <v>16531</v>
      </c>
      <c r="BP9" s="14" t="s">
        <v>171</v>
      </c>
      <c r="BQ9" s="14">
        <v>60704</v>
      </c>
      <c r="BR9" s="14">
        <v>1799</v>
      </c>
      <c r="BS9" s="14" t="s">
        <v>171</v>
      </c>
      <c r="BT9" s="14"/>
      <c r="BU9" s="14"/>
      <c r="BV9" s="14">
        <v>42289</v>
      </c>
      <c r="BW9" s="14">
        <v>873233</v>
      </c>
      <c r="BX9" s="14" t="s">
        <v>171</v>
      </c>
      <c r="BY9" s="14">
        <v>361</v>
      </c>
      <c r="BZ9" s="14">
        <v>9</v>
      </c>
      <c r="CA9" s="14">
        <v>23942</v>
      </c>
      <c r="CB9" s="14">
        <v>6498</v>
      </c>
      <c r="CC9" s="14">
        <v>1122</v>
      </c>
      <c r="CD9" s="14" t="s">
        <v>171</v>
      </c>
      <c r="CE9" s="14">
        <v>54096</v>
      </c>
      <c r="CF9" s="14">
        <v>29293</v>
      </c>
      <c r="CG9" s="14" t="s">
        <v>171</v>
      </c>
      <c r="CH9" s="14">
        <v>48563</v>
      </c>
      <c r="CI9" s="14">
        <v>2892</v>
      </c>
      <c r="CJ9" s="14">
        <v>1972</v>
      </c>
      <c r="CK9" s="13">
        <f t="shared" si="11"/>
        <v>4864</v>
      </c>
      <c r="CL9" s="14">
        <v>3020</v>
      </c>
      <c r="CM9" s="14">
        <v>440</v>
      </c>
      <c r="CN9" s="14">
        <v>7851</v>
      </c>
      <c r="CO9" s="14">
        <v>433</v>
      </c>
      <c r="CP9" s="14">
        <v>1924</v>
      </c>
      <c r="CQ9" s="13">
        <f t="shared" si="2"/>
        <v>2357</v>
      </c>
      <c r="CR9" s="14">
        <v>970</v>
      </c>
      <c r="CS9" s="14">
        <v>107</v>
      </c>
      <c r="CT9" s="14">
        <v>7789</v>
      </c>
      <c r="CU9" s="14">
        <v>115</v>
      </c>
      <c r="CV9" s="14" t="s">
        <v>171</v>
      </c>
      <c r="CW9" s="14">
        <v>660</v>
      </c>
      <c r="CX9" s="14">
        <v>972</v>
      </c>
      <c r="CY9" s="14" t="s">
        <v>171</v>
      </c>
      <c r="CZ9" s="14">
        <v>80</v>
      </c>
      <c r="DA9" s="14">
        <v>111</v>
      </c>
      <c r="DB9" s="14">
        <v>22449</v>
      </c>
      <c r="DC9" s="14">
        <v>588</v>
      </c>
    </row>
    <row r="10" spans="1:107" ht="15">
      <c r="A10" s="6" t="s">
        <v>177</v>
      </c>
      <c r="B10" s="7">
        <v>0</v>
      </c>
      <c r="C10" s="8">
        <f t="shared" si="3"/>
        <v>21.5</v>
      </c>
      <c r="D10" s="9">
        <v>19.5</v>
      </c>
      <c r="E10" s="9">
        <v>2</v>
      </c>
      <c r="F10" s="9">
        <v>46</v>
      </c>
      <c r="G10" s="9">
        <v>35</v>
      </c>
      <c r="H10" s="9">
        <v>0</v>
      </c>
      <c r="I10">
        <v>26.5</v>
      </c>
      <c r="J10" s="8">
        <f t="shared" si="4"/>
        <v>94</v>
      </c>
      <c r="K10" s="10">
        <v>2091018</v>
      </c>
      <c r="L10" s="10">
        <v>1954041</v>
      </c>
      <c r="M10" s="11">
        <f t="shared" si="5"/>
        <v>136977</v>
      </c>
      <c r="N10" s="18">
        <v>2041036</v>
      </c>
      <c r="O10" s="11">
        <f t="shared" si="6"/>
        <v>4132054</v>
      </c>
      <c r="P10" s="10">
        <v>459862</v>
      </c>
      <c r="Q10" s="10">
        <v>365791</v>
      </c>
      <c r="R10" s="10">
        <v>340791</v>
      </c>
      <c r="S10" s="10">
        <v>25000</v>
      </c>
      <c r="T10" s="11">
        <f t="shared" si="7"/>
        <v>685928</v>
      </c>
      <c r="U10" s="10">
        <v>514325</v>
      </c>
      <c r="V10" s="10">
        <v>171603</v>
      </c>
      <c r="W10" s="10">
        <v>67358</v>
      </c>
      <c r="X10" s="10">
        <v>30737</v>
      </c>
      <c r="Y10" s="10">
        <v>691051</v>
      </c>
      <c r="Z10" s="10">
        <v>534888</v>
      </c>
      <c r="AA10" s="10">
        <v>6988.7</v>
      </c>
      <c r="AB10" s="10">
        <v>3697</v>
      </c>
      <c r="AC10" s="11">
        <f t="shared" si="8"/>
        <v>1851550.7</v>
      </c>
      <c r="AD10" s="19">
        <v>20040</v>
      </c>
      <c r="AE10" s="10">
        <v>27528</v>
      </c>
      <c r="AF10" s="10">
        <v>209506</v>
      </c>
      <c r="AG10" s="10">
        <v>68795</v>
      </c>
      <c r="AH10" s="10">
        <v>151118</v>
      </c>
      <c r="AI10" s="11">
        <f t="shared" si="1"/>
        <v>6920453.7</v>
      </c>
      <c r="AJ10" s="10">
        <v>0</v>
      </c>
      <c r="AK10" s="11">
        <f t="shared" si="9"/>
        <v>6920453.7</v>
      </c>
      <c r="AL10" s="13">
        <f t="shared" si="10"/>
        <v>33327</v>
      </c>
      <c r="AM10" s="17">
        <v>63487</v>
      </c>
      <c r="AN10" s="17">
        <v>30272</v>
      </c>
      <c r="AO10" s="17">
        <v>34935</v>
      </c>
      <c r="AP10" s="14">
        <v>28934</v>
      </c>
      <c r="AQ10" s="14">
        <v>1338</v>
      </c>
      <c r="AR10" s="14">
        <v>1708</v>
      </c>
      <c r="AS10" s="14">
        <v>427</v>
      </c>
      <c r="AT10" s="14">
        <v>920</v>
      </c>
      <c r="AU10" s="14">
        <v>26318</v>
      </c>
      <c r="AV10" s="14">
        <v>3442</v>
      </c>
      <c r="AW10" s="14">
        <v>19</v>
      </c>
      <c r="AX10" s="14">
        <v>19</v>
      </c>
      <c r="AY10" s="14">
        <v>12</v>
      </c>
      <c r="AZ10" s="14">
        <v>7</v>
      </c>
      <c r="BA10" s="14">
        <v>9001</v>
      </c>
      <c r="BB10" s="14">
        <v>7197</v>
      </c>
      <c r="BC10" s="14">
        <v>55.72</v>
      </c>
      <c r="BD10" s="14">
        <v>1369</v>
      </c>
      <c r="BE10" s="14">
        <v>0</v>
      </c>
      <c r="BF10" s="14">
        <v>724</v>
      </c>
      <c r="BG10" s="14">
        <v>1729</v>
      </c>
      <c r="BH10" s="14">
        <v>231</v>
      </c>
      <c r="BI10" s="14">
        <v>0</v>
      </c>
      <c r="BJ10" s="13">
        <f t="shared" si="0"/>
        <v>1069613</v>
      </c>
      <c r="BK10" s="17">
        <f>850299</f>
        <v>850299</v>
      </c>
      <c r="BL10" s="17">
        <v>895644</v>
      </c>
      <c r="BM10" s="17">
        <v>41170</v>
      </c>
      <c r="BN10" s="14">
        <v>140778</v>
      </c>
      <c r="BO10" s="14">
        <v>10738</v>
      </c>
      <c r="BP10" s="14">
        <v>22453</v>
      </c>
      <c r="BQ10" s="14">
        <v>256741</v>
      </c>
      <c r="BR10" s="14">
        <v>2219</v>
      </c>
      <c r="BS10" s="14">
        <v>2211</v>
      </c>
      <c r="BT10" s="14">
        <v>1517</v>
      </c>
      <c r="BU10" s="14">
        <v>574</v>
      </c>
      <c r="BV10" s="14">
        <v>16270</v>
      </c>
      <c r="BW10" s="14">
        <v>1534870</v>
      </c>
      <c r="BX10" s="14">
        <v>2307.45</v>
      </c>
      <c r="BY10" s="14">
        <v>142768</v>
      </c>
      <c r="BZ10" s="14">
        <v>1824</v>
      </c>
      <c r="CA10" s="14">
        <v>80481</v>
      </c>
      <c r="CB10" s="14">
        <v>7143</v>
      </c>
      <c r="CC10" s="14">
        <v>13177</v>
      </c>
      <c r="CD10" s="14">
        <v>0</v>
      </c>
      <c r="CE10" s="14">
        <v>178577</v>
      </c>
      <c r="CF10" s="14">
        <v>3961</v>
      </c>
      <c r="CG10" s="14">
        <v>237</v>
      </c>
      <c r="CH10" s="14">
        <v>2420</v>
      </c>
      <c r="CI10" s="14">
        <v>5512</v>
      </c>
      <c r="CJ10" s="14">
        <v>1972</v>
      </c>
      <c r="CK10" s="13">
        <f t="shared" si="11"/>
        <v>7484</v>
      </c>
      <c r="CL10" s="14">
        <v>2772</v>
      </c>
      <c r="CM10" s="14">
        <v>340</v>
      </c>
      <c r="CN10" s="14">
        <v>2927</v>
      </c>
      <c r="CO10" s="14">
        <v>1906</v>
      </c>
      <c r="CP10" s="14">
        <v>6769</v>
      </c>
      <c r="CQ10" s="13">
        <f t="shared" si="2"/>
        <v>8675</v>
      </c>
      <c r="CR10" s="14">
        <v>2012</v>
      </c>
      <c r="CS10" s="14">
        <v>136</v>
      </c>
      <c r="CT10" s="14">
        <v>1211</v>
      </c>
      <c r="CU10" s="14">
        <v>200</v>
      </c>
      <c r="CV10" s="14">
        <v>4831</v>
      </c>
      <c r="CW10" s="14">
        <v>0</v>
      </c>
      <c r="CX10" s="14">
        <v>0</v>
      </c>
      <c r="CY10" s="14">
        <v>1516</v>
      </c>
      <c r="CZ10" s="14">
        <v>69.25</v>
      </c>
      <c r="DA10" s="14">
        <v>200.25</v>
      </c>
      <c r="DB10" s="14" t="s">
        <v>178</v>
      </c>
      <c r="DC10" s="17">
        <f>993+6</f>
        <v>999</v>
      </c>
    </row>
    <row r="11" spans="1:107" ht="15">
      <c r="A11" s="6" t="s">
        <v>179</v>
      </c>
      <c r="B11" s="7">
        <v>1</v>
      </c>
      <c r="C11" s="8">
        <f t="shared" si="3"/>
        <v>27.71</v>
      </c>
      <c r="D11" s="9">
        <v>27.71</v>
      </c>
      <c r="E11" s="9">
        <v>0</v>
      </c>
      <c r="F11" s="9">
        <v>36.76</v>
      </c>
      <c r="G11" s="9">
        <v>27.59</v>
      </c>
      <c r="H11" s="9">
        <v>0</v>
      </c>
      <c r="I11" s="9">
        <v>25.71</v>
      </c>
      <c r="J11" s="8">
        <f t="shared" si="4"/>
        <v>90.18</v>
      </c>
      <c r="K11" s="10">
        <v>2087360</v>
      </c>
      <c r="L11" s="10">
        <v>2087360</v>
      </c>
      <c r="M11" s="11">
        <v>0</v>
      </c>
      <c r="N11" s="15">
        <v>1617226</v>
      </c>
      <c r="O11" s="11">
        <f t="shared" si="6"/>
        <v>3704586</v>
      </c>
      <c r="P11" s="10">
        <v>483644</v>
      </c>
      <c r="Q11" s="10">
        <v>835017</v>
      </c>
      <c r="R11" s="10">
        <v>808504</v>
      </c>
      <c r="S11" s="10">
        <v>26513</v>
      </c>
      <c r="T11" s="11">
        <f t="shared" si="7"/>
        <v>620208</v>
      </c>
      <c r="U11" s="10">
        <v>573790</v>
      </c>
      <c r="V11" s="10">
        <v>46418</v>
      </c>
      <c r="W11" s="10">
        <v>24090</v>
      </c>
      <c r="X11" s="10">
        <v>18310</v>
      </c>
      <c r="Y11" s="10">
        <v>1368302</v>
      </c>
      <c r="Z11" s="10">
        <v>609803</v>
      </c>
      <c r="AA11" s="10">
        <v>163060</v>
      </c>
      <c r="AB11" s="10">
        <v>166</v>
      </c>
      <c r="AC11" s="11">
        <f t="shared" si="8"/>
        <v>3029153</v>
      </c>
      <c r="AD11" s="10">
        <v>16251</v>
      </c>
      <c r="AE11" s="10">
        <v>102460</v>
      </c>
      <c r="AF11" s="10">
        <v>412201</v>
      </c>
      <c r="AG11" s="10">
        <v>71760</v>
      </c>
      <c r="AH11" s="10">
        <v>287829</v>
      </c>
      <c r="AI11" s="11">
        <f>SUM(O11,P11,Q11,T11,W11,X11,Y11,AA11,AB11,AD11,AE11,AF11,AG11,AH11)</f>
        <v>8107884</v>
      </c>
      <c r="AJ11" s="10">
        <v>0</v>
      </c>
      <c r="AK11" s="11">
        <f t="shared" si="9"/>
        <v>8107884</v>
      </c>
      <c r="AL11" s="13">
        <f t="shared" si="10"/>
        <v>27183</v>
      </c>
      <c r="AM11" s="14">
        <v>25396</v>
      </c>
      <c r="AN11" s="14">
        <v>23190</v>
      </c>
      <c r="AO11" s="14">
        <v>3911</v>
      </c>
      <c r="AP11" s="14">
        <v>16421</v>
      </c>
      <c r="AQ11" s="14">
        <v>6769</v>
      </c>
      <c r="AR11" s="14">
        <v>494</v>
      </c>
      <c r="AS11" s="14">
        <v>466</v>
      </c>
      <c r="AT11" s="14">
        <v>3033</v>
      </c>
      <c r="AU11" s="14">
        <v>3237</v>
      </c>
      <c r="AV11" s="14">
        <v>0</v>
      </c>
      <c r="AW11" s="14">
        <v>45</v>
      </c>
      <c r="AX11" s="14">
        <v>45</v>
      </c>
      <c r="AY11" s="14">
        <v>21</v>
      </c>
      <c r="AZ11" s="14">
        <v>1</v>
      </c>
      <c r="BA11" s="14">
        <v>549</v>
      </c>
      <c r="BB11" s="14">
        <v>289</v>
      </c>
      <c r="BC11" s="14">
        <v>1</v>
      </c>
      <c r="BD11" s="14">
        <v>23</v>
      </c>
      <c r="BE11" s="14">
        <v>4</v>
      </c>
      <c r="BF11" s="14">
        <v>82</v>
      </c>
      <c r="BG11" s="14">
        <v>492</v>
      </c>
      <c r="BH11" s="14">
        <v>15</v>
      </c>
      <c r="BI11" s="14">
        <v>391</v>
      </c>
      <c r="BJ11" s="13">
        <f t="shared" si="0"/>
        <v>1282517</v>
      </c>
      <c r="BK11" s="14">
        <v>894213</v>
      </c>
      <c r="BL11" s="14">
        <v>1171535</v>
      </c>
      <c r="BM11" s="14">
        <v>28261</v>
      </c>
      <c r="BN11" s="14">
        <v>76181</v>
      </c>
      <c r="BO11" s="14">
        <v>20466</v>
      </c>
      <c r="BP11" s="14">
        <v>14335</v>
      </c>
      <c r="BQ11" s="14">
        <v>0</v>
      </c>
      <c r="BR11" s="14">
        <v>2067</v>
      </c>
      <c r="BS11" s="14">
        <v>2052</v>
      </c>
      <c r="BT11" s="14">
        <v>1170</v>
      </c>
      <c r="BU11" s="14">
        <v>150</v>
      </c>
      <c r="BV11" s="14">
        <v>9331</v>
      </c>
      <c r="BW11" s="14">
        <v>1149155</v>
      </c>
      <c r="BX11" s="14">
        <v>981</v>
      </c>
      <c r="BY11" s="14">
        <v>10067</v>
      </c>
      <c r="BZ11" s="14">
        <v>20028</v>
      </c>
      <c r="CA11" s="14">
        <v>21890</v>
      </c>
      <c r="CB11" s="14">
        <v>7908</v>
      </c>
      <c r="CC11" s="14">
        <v>3384</v>
      </c>
      <c r="CD11" s="14">
        <v>6472</v>
      </c>
      <c r="CE11" s="14">
        <v>209493</v>
      </c>
      <c r="CF11" s="14">
        <v>195632</v>
      </c>
      <c r="CG11" s="14">
        <v>1442</v>
      </c>
      <c r="CH11" s="14">
        <v>9773</v>
      </c>
      <c r="CI11" s="14">
        <v>6317</v>
      </c>
      <c r="CJ11" s="14">
        <v>8712</v>
      </c>
      <c r="CK11" s="13">
        <f t="shared" si="11"/>
        <v>15029</v>
      </c>
      <c r="CL11" s="14">
        <v>5913</v>
      </c>
      <c r="CM11" s="14">
        <v>659</v>
      </c>
      <c r="CN11" s="14">
        <v>9789</v>
      </c>
      <c r="CO11" s="14">
        <v>20674</v>
      </c>
      <c r="CP11" s="14">
        <v>11022</v>
      </c>
      <c r="CQ11" s="13">
        <f t="shared" si="2"/>
        <v>31696</v>
      </c>
      <c r="CR11" s="14">
        <v>12007</v>
      </c>
      <c r="CS11" s="14">
        <v>1086</v>
      </c>
      <c r="CT11" s="14">
        <v>9042</v>
      </c>
      <c r="CU11" s="14">
        <v>684</v>
      </c>
      <c r="CV11" s="14">
        <v>18645</v>
      </c>
      <c r="CW11" s="14">
        <v>15</v>
      </c>
      <c r="CX11" s="14">
        <v>6</v>
      </c>
      <c r="CY11" s="14">
        <v>339</v>
      </c>
      <c r="CZ11" s="14">
        <v>83.5</v>
      </c>
      <c r="DA11" s="14">
        <v>176</v>
      </c>
      <c r="DB11" s="14">
        <v>38978</v>
      </c>
      <c r="DC11" s="14">
        <v>1150</v>
      </c>
    </row>
    <row r="12" spans="1:107" ht="15">
      <c r="A12" s="6" t="s">
        <v>180</v>
      </c>
      <c r="B12" s="7">
        <v>0</v>
      </c>
      <c r="C12" s="8">
        <f t="shared" si="3"/>
        <v>13.5</v>
      </c>
      <c r="D12" s="9">
        <v>10.5</v>
      </c>
      <c r="E12" s="9">
        <v>3</v>
      </c>
      <c r="F12" s="9">
        <v>16.75</v>
      </c>
      <c r="G12" s="9">
        <v>12.75</v>
      </c>
      <c r="H12" s="9">
        <v>0</v>
      </c>
      <c r="I12" s="9">
        <v>8.95</v>
      </c>
      <c r="J12" s="8">
        <f t="shared" si="4"/>
        <v>39.2</v>
      </c>
      <c r="K12" s="10">
        <v>1059711</v>
      </c>
      <c r="L12" s="10">
        <v>956142</v>
      </c>
      <c r="M12" s="11">
        <f t="shared" si="5"/>
        <v>103569</v>
      </c>
      <c r="N12" s="15">
        <v>893423</v>
      </c>
      <c r="O12" s="11">
        <f t="shared" si="6"/>
        <v>1953134</v>
      </c>
      <c r="P12" s="10">
        <v>92253</v>
      </c>
      <c r="Q12" s="10">
        <v>120248</v>
      </c>
      <c r="R12" s="10">
        <v>120248</v>
      </c>
      <c r="S12" s="10">
        <v>0</v>
      </c>
      <c r="T12" s="11">
        <f t="shared" si="7"/>
        <v>108211</v>
      </c>
      <c r="U12" s="10">
        <v>85436</v>
      </c>
      <c r="V12" s="10">
        <v>22775</v>
      </c>
      <c r="W12" s="10">
        <v>15239</v>
      </c>
      <c r="X12" s="10">
        <v>7878</v>
      </c>
      <c r="Y12" s="10">
        <v>418245</v>
      </c>
      <c r="Z12" s="10">
        <v>418245</v>
      </c>
      <c r="AA12" s="10">
        <v>7748</v>
      </c>
      <c r="AB12" s="10">
        <v>0</v>
      </c>
      <c r="AC12" s="11">
        <f t="shared" si="8"/>
        <v>677569</v>
      </c>
      <c r="AD12" s="10">
        <v>2900</v>
      </c>
      <c r="AE12" s="10">
        <v>53024</v>
      </c>
      <c r="AF12" s="10">
        <v>140401</v>
      </c>
      <c r="AG12" s="10">
        <v>31646</v>
      </c>
      <c r="AH12" s="10">
        <v>117651</v>
      </c>
      <c r="AI12" s="11">
        <f t="shared" si="1"/>
        <v>3068578</v>
      </c>
      <c r="AJ12" s="10">
        <v>745306</v>
      </c>
      <c r="AK12" s="11">
        <f t="shared" si="9"/>
        <v>3813884</v>
      </c>
      <c r="AL12" s="13">
        <f t="shared" si="10"/>
        <v>3006</v>
      </c>
      <c r="AM12" s="14" t="s">
        <v>171</v>
      </c>
      <c r="AN12" s="14">
        <v>2683</v>
      </c>
      <c r="AO12" s="14">
        <v>7546</v>
      </c>
      <c r="AP12" s="14">
        <v>936</v>
      </c>
      <c r="AQ12" s="14">
        <v>7729</v>
      </c>
      <c r="AR12" s="14">
        <v>254</v>
      </c>
      <c r="AS12" s="14">
        <v>3</v>
      </c>
      <c r="AT12" s="14">
        <v>66</v>
      </c>
      <c r="AU12" s="14">
        <v>4120</v>
      </c>
      <c r="AV12" s="14">
        <v>1256</v>
      </c>
      <c r="AW12" s="14">
        <v>0</v>
      </c>
      <c r="AX12" s="14">
        <v>0</v>
      </c>
      <c r="AY12" s="14">
        <v>0</v>
      </c>
      <c r="AZ12" s="14">
        <v>0</v>
      </c>
      <c r="BA12" s="14">
        <v>3660</v>
      </c>
      <c r="BB12" s="14">
        <v>1489</v>
      </c>
      <c r="BC12" s="14">
        <v>12</v>
      </c>
      <c r="BD12" s="14">
        <v>701</v>
      </c>
      <c r="BE12" s="14">
        <v>0</v>
      </c>
      <c r="BF12" s="14">
        <v>761</v>
      </c>
      <c r="BG12" s="14">
        <v>485</v>
      </c>
      <c r="BH12" s="14">
        <v>153</v>
      </c>
      <c r="BI12" s="14">
        <v>3237</v>
      </c>
      <c r="BJ12" s="13">
        <f t="shared" si="0"/>
        <v>575566</v>
      </c>
      <c r="BK12" s="14" t="s">
        <v>171</v>
      </c>
      <c r="BL12" s="14">
        <v>517694</v>
      </c>
      <c r="BM12" s="14">
        <v>39763</v>
      </c>
      <c r="BN12" s="14">
        <v>43998</v>
      </c>
      <c r="BO12" s="14">
        <v>11260</v>
      </c>
      <c r="BP12" s="14">
        <v>2614</v>
      </c>
      <c r="BQ12" s="14">
        <v>390114</v>
      </c>
      <c r="BR12" s="14">
        <v>1093</v>
      </c>
      <c r="BS12" s="14">
        <v>792</v>
      </c>
      <c r="BT12" s="14">
        <v>668</v>
      </c>
      <c r="BU12" s="14">
        <v>196</v>
      </c>
      <c r="BV12" s="14">
        <v>9415</v>
      </c>
      <c r="BW12" s="14">
        <v>603245</v>
      </c>
      <c r="BX12" s="14">
        <v>9820</v>
      </c>
      <c r="BY12" s="14">
        <v>30802</v>
      </c>
      <c r="BZ12" s="14">
        <v>8262</v>
      </c>
      <c r="CA12" s="14">
        <v>16458</v>
      </c>
      <c r="CB12" s="14">
        <v>7298</v>
      </c>
      <c r="CC12" s="14">
        <v>1691</v>
      </c>
      <c r="CD12" s="14">
        <v>339283</v>
      </c>
      <c r="CE12" s="14">
        <v>88049</v>
      </c>
      <c r="CF12" s="14">
        <v>83564</v>
      </c>
      <c r="CG12" s="14">
        <v>108</v>
      </c>
      <c r="CH12" s="14">
        <v>198325</v>
      </c>
      <c r="CI12" s="14">
        <v>2642</v>
      </c>
      <c r="CJ12" s="14">
        <v>3485</v>
      </c>
      <c r="CK12" s="13">
        <f t="shared" si="11"/>
        <v>6127</v>
      </c>
      <c r="CL12" s="14">
        <v>3072</v>
      </c>
      <c r="CM12" s="14">
        <v>217</v>
      </c>
      <c r="CN12" s="14">
        <v>0</v>
      </c>
      <c r="CO12" s="14">
        <v>3059</v>
      </c>
      <c r="CP12" s="14">
        <v>4187</v>
      </c>
      <c r="CQ12" s="13">
        <f t="shared" si="2"/>
        <v>7246</v>
      </c>
      <c r="CR12" s="14">
        <v>3622</v>
      </c>
      <c r="CS12" s="14">
        <v>288</v>
      </c>
      <c r="CT12" s="14">
        <v>0</v>
      </c>
      <c r="CU12" s="14">
        <v>84</v>
      </c>
      <c r="CV12" s="14">
        <v>2411</v>
      </c>
      <c r="CW12" s="14">
        <v>0</v>
      </c>
      <c r="CX12" s="14">
        <v>0</v>
      </c>
      <c r="CY12" s="14">
        <v>0</v>
      </c>
      <c r="CZ12" s="14">
        <v>94</v>
      </c>
      <c r="DA12" s="14">
        <v>93</v>
      </c>
      <c r="DB12" s="14">
        <v>16376</v>
      </c>
      <c r="DC12" s="14">
        <v>246</v>
      </c>
    </row>
    <row r="13" spans="1:107" ht="15">
      <c r="A13" s="6" t="s">
        <v>181</v>
      </c>
      <c r="B13" s="7">
        <v>1</v>
      </c>
      <c r="C13" s="8">
        <f t="shared" si="3"/>
        <v>38</v>
      </c>
      <c r="D13" s="9">
        <v>24</v>
      </c>
      <c r="E13" s="9">
        <v>14</v>
      </c>
      <c r="F13" s="9">
        <v>27</v>
      </c>
      <c r="G13" s="9">
        <v>22</v>
      </c>
      <c r="H13" s="9">
        <v>5</v>
      </c>
      <c r="I13" s="9">
        <v>17.7</v>
      </c>
      <c r="J13" s="8">
        <f t="shared" si="4"/>
        <v>87.7</v>
      </c>
      <c r="K13" s="10">
        <v>2572654</v>
      </c>
      <c r="L13" s="10">
        <v>1689068</v>
      </c>
      <c r="M13" s="11">
        <f t="shared" si="5"/>
        <v>883586</v>
      </c>
      <c r="N13" s="15">
        <v>1385783</v>
      </c>
      <c r="O13" s="11">
        <f t="shared" si="6"/>
        <v>3958437</v>
      </c>
      <c r="P13" s="10">
        <v>368510</v>
      </c>
      <c r="Q13" s="10">
        <v>313886</v>
      </c>
      <c r="R13" s="10">
        <v>278035</v>
      </c>
      <c r="S13" s="10">
        <v>35851</v>
      </c>
      <c r="T13" s="11">
        <f t="shared" si="7"/>
        <v>419694</v>
      </c>
      <c r="U13" s="10">
        <v>328099</v>
      </c>
      <c r="V13" s="10">
        <v>91595</v>
      </c>
      <c r="W13" s="10">
        <v>17575</v>
      </c>
      <c r="X13" s="10">
        <v>42423</v>
      </c>
      <c r="Y13" s="10">
        <v>1395130</v>
      </c>
      <c r="Z13" s="10">
        <v>287619</v>
      </c>
      <c r="AA13" s="10">
        <v>38760</v>
      </c>
      <c r="AB13" s="10">
        <v>17131</v>
      </c>
      <c r="AC13" s="11">
        <f t="shared" si="8"/>
        <v>2244599</v>
      </c>
      <c r="AD13" s="10">
        <v>10654</v>
      </c>
      <c r="AE13" s="10">
        <v>181525</v>
      </c>
      <c r="AF13" s="10">
        <v>1190290</v>
      </c>
      <c r="AG13" s="10">
        <v>129889</v>
      </c>
      <c r="AH13" s="10">
        <v>866957</v>
      </c>
      <c r="AI13" s="11">
        <f t="shared" si="1"/>
        <v>8950861</v>
      </c>
      <c r="AJ13" s="10">
        <v>0</v>
      </c>
      <c r="AK13" s="11">
        <f t="shared" si="9"/>
        <v>8950861</v>
      </c>
      <c r="AL13" s="13">
        <f t="shared" si="10"/>
        <v>20438</v>
      </c>
      <c r="AM13" s="14">
        <v>5874</v>
      </c>
      <c r="AN13" s="14">
        <v>6768</v>
      </c>
      <c r="AO13" s="14">
        <v>2708</v>
      </c>
      <c r="AP13" s="14">
        <v>6321</v>
      </c>
      <c r="AQ13" s="14">
        <v>447</v>
      </c>
      <c r="AR13" s="14">
        <v>3079</v>
      </c>
      <c r="AS13" s="14">
        <v>474</v>
      </c>
      <c r="AT13" s="14">
        <v>10117</v>
      </c>
      <c r="AU13" s="14">
        <v>47270</v>
      </c>
      <c r="AV13" s="14">
        <v>0</v>
      </c>
      <c r="AW13" s="14">
        <v>53</v>
      </c>
      <c r="AX13" s="14">
        <v>37</v>
      </c>
      <c r="AY13" s="14">
        <v>53</v>
      </c>
      <c r="AZ13" s="14">
        <v>11</v>
      </c>
      <c r="BA13" s="14">
        <v>9051</v>
      </c>
      <c r="BB13" s="14">
        <v>118</v>
      </c>
      <c r="BC13" s="14">
        <v>84</v>
      </c>
      <c r="BD13" s="14">
        <v>869</v>
      </c>
      <c r="BE13" s="14">
        <v>0</v>
      </c>
      <c r="BF13" s="14">
        <v>1408</v>
      </c>
      <c r="BG13" s="14">
        <v>477</v>
      </c>
      <c r="BH13" s="14">
        <v>0</v>
      </c>
      <c r="BI13" s="14">
        <v>0</v>
      </c>
      <c r="BJ13" s="13">
        <f t="shared" si="0"/>
        <v>1079104</v>
      </c>
      <c r="BK13" s="14">
        <v>970101</v>
      </c>
      <c r="BL13" s="14">
        <v>785404</v>
      </c>
      <c r="BM13" s="14">
        <v>93482</v>
      </c>
      <c r="BN13" s="14">
        <v>249011</v>
      </c>
      <c r="BO13" s="14">
        <v>34572</v>
      </c>
      <c r="BP13" s="14">
        <v>10117</v>
      </c>
      <c r="BQ13" s="14">
        <v>0</v>
      </c>
      <c r="BR13" s="14">
        <v>2177</v>
      </c>
      <c r="BS13" s="14">
        <v>821</v>
      </c>
      <c r="BT13" s="14">
        <v>2118</v>
      </c>
      <c r="BU13" s="14">
        <v>1342</v>
      </c>
      <c r="BV13" s="14">
        <v>29489</v>
      </c>
      <c r="BW13" s="14">
        <v>1503301</v>
      </c>
      <c r="BX13" s="14">
        <v>128610</v>
      </c>
      <c r="BY13" s="14">
        <v>51191</v>
      </c>
      <c r="BZ13" s="14">
        <v>13884</v>
      </c>
      <c r="CA13" s="14">
        <v>19689</v>
      </c>
      <c r="CB13" s="14">
        <v>18032</v>
      </c>
      <c r="CC13" s="14">
        <v>0</v>
      </c>
      <c r="CD13" s="14">
        <v>0</v>
      </c>
      <c r="CE13" s="14">
        <v>203412</v>
      </c>
      <c r="CF13" s="14">
        <v>60788</v>
      </c>
      <c r="CG13" s="14">
        <v>2466</v>
      </c>
      <c r="CH13" s="14">
        <v>59698</v>
      </c>
      <c r="CI13" s="14">
        <v>1798</v>
      </c>
      <c r="CJ13" s="14">
        <v>2778</v>
      </c>
      <c r="CK13" s="13">
        <f t="shared" si="11"/>
        <v>4576</v>
      </c>
      <c r="CL13" s="14">
        <v>2544</v>
      </c>
      <c r="CM13" s="14">
        <v>193</v>
      </c>
      <c r="CN13" s="14">
        <v>11844</v>
      </c>
      <c r="CO13" s="14">
        <v>4107</v>
      </c>
      <c r="CP13" s="14">
        <v>12308</v>
      </c>
      <c r="CQ13" s="13">
        <f t="shared" si="2"/>
        <v>16415</v>
      </c>
      <c r="CR13" s="14">
        <v>5115</v>
      </c>
      <c r="CS13" s="14">
        <v>466</v>
      </c>
      <c r="CT13" s="14">
        <v>26199</v>
      </c>
      <c r="CU13" s="14">
        <v>565</v>
      </c>
      <c r="CV13" s="14">
        <v>13002</v>
      </c>
      <c r="CW13" s="14">
        <v>562</v>
      </c>
      <c r="CX13" s="14">
        <v>10654</v>
      </c>
      <c r="CY13" s="14">
        <v>328</v>
      </c>
      <c r="CZ13" s="14">
        <v>93</v>
      </c>
      <c r="DA13" s="14">
        <v>160</v>
      </c>
      <c r="DB13" s="14">
        <v>36980</v>
      </c>
      <c r="DC13" s="14">
        <v>649</v>
      </c>
    </row>
    <row r="14" spans="1:107" ht="15">
      <c r="A14" s="6" t="s">
        <v>182</v>
      </c>
      <c r="B14" s="7">
        <v>0</v>
      </c>
      <c r="C14" s="8">
        <f t="shared" si="3"/>
        <v>18</v>
      </c>
      <c r="D14" s="9">
        <v>15</v>
      </c>
      <c r="E14" s="9">
        <v>3</v>
      </c>
      <c r="F14" s="9">
        <v>20.5</v>
      </c>
      <c r="G14" s="9">
        <v>15</v>
      </c>
      <c r="H14" s="9">
        <v>1</v>
      </c>
      <c r="I14" s="9">
        <v>18.1</v>
      </c>
      <c r="J14" s="8">
        <f t="shared" si="4"/>
        <v>57.6</v>
      </c>
      <c r="K14" s="10">
        <v>1601480</v>
      </c>
      <c r="L14" s="10">
        <v>1234737</v>
      </c>
      <c r="M14" s="11">
        <f t="shared" si="5"/>
        <v>366743</v>
      </c>
      <c r="N14" s="15">
        <v>909468</v>
      </c>
      <c r="O14" s="11">
        <f t="shared" si="6"/>
        <v>2510948</v>
      </c>
      <c r="P14" s="10">
        <v>295171</v>
      </c>
      <c r="Q14" s="10">
        <v>222976</v>
      </c>
      <c r="R14" s="10">
        <v>222376</v>
      </c>
      <c r="S14" s="10">
        <v>600</v>
      </c>
      <c r="T14" s="11">
        <f t="shared" si="7"/>
        <v>288152</v>
      </c>
      <c r="U14" s="10">
        <v>222713</v>
      </c>
      <c r="V14" s="10">
        <v>65439</v>
      </c>
      <c r="W14" s="10">
        <v>77</v>
      </c>
      <c r="X14" s="10">
        <v>756</v>
      </c>
      <c r="Y14" s="10">
        <v>561262</v>
      </c>
      <c r="Z14" s="10">
        <v>561262</v>
      </c>
      <c r="AA14" s="10">
        <v>1471</v>
      </c>
      <c r="AB14" s="10">
        <v>0</v>
      </c>
      <c r="AC14" s="11">
        <f t="shared" si="8"/>
        <v>1074694</v>
      </c>
      <c r="AD14" s="10">
        <v>23148</v>
      </c>
      <c r="AE14" s="10">
        <v>100396</v>
      </c>
      <c r="AF14" s="10">
        <v>189000</v>
      </c>
      <c r="AG14" s="10">
        <v>237771</v>
      </c>
      <c r="AH14" s="10"/>
      <c r="AI14" s="11">
        <f t="shared" si="1"/>
        <v>4431128</v>
      </c>
      <c r="AJ14" s="10">
        <v>957057</v>
      </c>
      <c r="AK14" s="11">
        <f t="shared" si="9"/>
        <v>5388185</v>
      </c>
      <c r="AL14" s="13">
        <f t="shared" si="10"/>
        <v>6965</v>
      </c>
      <c r="AM14" s="14">
        <v>8116</v>
      </c>
      <c r="AN14" s="14">
        <v>5639</v>
      </c>
      <c r="AO14" s="14">
        <v>4296</v>
      </c>
      <c r="AP14" s="14">
        <v>4405</v>
      </c>
      <c r="AQ14" s="14">
        <v>1234</v>
      </c>
      <c r="AR14" s="14">
        <v>1228</v>
      </c>
      <c r="AS14" s="14">
        <v>98</v>
      </c>
      <c r="AT14" s="14">
        <v>0</v>
      </c>
      <c r="AU14" s="14">
        <v>3188</v>
      </c>
      <c r="AV14" s="14">
        <v>730</v>
      </c>
      <c r="AW14" s="14">
        <v>2</v>
      </c>
      <c r="AX14" s="14">
        <v>2</v>
      </c>
      <c r="AY14" s="14">
        <v>2</v>
      </c>
      <c r="AZ14" s="14">
        <v>0</v>
      </c>
      <c r="BA14" s="14">
        <v>2850</v>
      </c>
      <c r="BB14" s="14">
        <v>4</v>
      </c>
      <c r="BC14" s="14">
        <v>0</v>
      </c>
      <c r="BD14" s="14">
        <v>4</v>
      </c>
      <c r="BE14" s="14">
        <v>0</v>
      </c>
      <c r="BF14" s="14">
        <v>132</v>
      </c>
      <c r="BG14" s="14">
        <v>93</v>
      </c>
      <c r="BH14" s="14">
        <v>96</v>
      </c>
      <c r="BI14" s="14">
        <v>0</v>
      </c>
      <c r="BJ14" s="13">
        <f t="shared" si="0"/>
        <v>1211091</v>
      </c>
      <c r="BK14" s="14">
        <v>737933</v>
      </c>
      <c r="BL14" s="14">
        <v>982670</v>
      </c>
      <c r="BM14" s="14">
        <v>38951</v>
      </c>
      <c r="BN14" s="14">
        <v>196784</v>
      </c>
      <c r="BO14" s="14">
        <v>31618</v>
      </c>
      <c r="BP14" s="14">
        <v>19</v>
      </c>
      <c r="BQ14" s="14">
        <v>928903</v>
      </c>
      <c r="BR14" s="14">
        <v>718</v>
      </c>
      <c r="BS14" s="14">
        <v>703</v>
      </c>
      <c r="BT14" s="14">
        <v>715</v>
      </c>
      <c r="BU14" s="14">
        <v>2</v>
      </c>
      <c r="BV14" s="14">
        <v>26104</v>
      </c>
      <c r="BW14" s="14">
        <v>1109804</v>
      </c>
      <c r="BX14" s="14">
        <v>0</v>
      </c>
      <c r="BY14" s="14">
        <v>291</v>
      </c>
      <c r="BZ14" s="14">
        <v>21811</v>
      </c>
      <c r="CA14" s="14">
        <v>3569</v>
      </c>
      <c r="CB14" s="14">
        <v>8243</v>
      </c>
      <c r="CC14" s="14">
        <v>2115</v>
      </c>
      <c r="CD14" s="14">
        <v>0</v>
      </c>
      <c r="CE14" s="14">
        <v>101927</v>
      </c>
      <c r="CF14" s="14">
        <v>196044</v>
      </c>
      <c r="CG14" s="14">
        <v>524</v>
      </c>
      <c r="CH14" s="14">
        <v>100496</v>
      </c>
      <c r="CI14" s="14">
        <v>3410</v>
      </c>
      <c r="CJ14" s="14">
        <v>4735</v>
      </c>
      <c r="CK14" s="13">
        <f t="shared" si="11"/>
        <v>8145</v>
      </c>
      <c r="CL14" s="14">
        <v>4704</v>
      </c>
      <c r="CM14" s="14">
        <v>578</v>
      </c>
      <c r="CN14" s="14">
        <v>0</v>
      </c>
      <c r="CO14" s="14">
        <v>4638</v>
      </c>
      <c r="CP14" s="14">
        <v>3634</v>
      </c>
      <c r="CQ14" s="13">
        <f t="shared" si="2"/>
        <v>8272</v>
      </c>
      <c r="CR14" s="14">
        <v>4544</v>
      </c>
      <c r="CS14" s="14">
        <v>795</v>
      </c>
      <c r="CT14" s="14">
        <v>0</v>
      </c>
      <c r="CU14" s="14">
        <v>684</v>
      </c>
      <c r="CV14" s="14">
        <v>17794</v>
      </c>
      <c r="CW14" s="14">
        <v>50</v>
      </c>
      <c r="CX14" s="14">
        <v>52</v>
      </c>
      <c r="CY14" s="14">
        <v>782</v>
      </c>
      <c r="CZ14" s="14">
        <v>85</v>
      </c>
      <c r="DA14" s="14">
        <v>113</v>
      </c>
      <c r="DB14" s="14">
        <v>26266</v>
      </c>
      <c r="DC14" s="14">
        <v>958</v>
      </c>
    </row>
    <row r="15" spans="1:107" ht="15">
      <c r="A15" s="6" t="s">
        <v>183</v>
      </c>
      <c r="B15" s="7">
        <v>2</v>
      </c>
      <c r="C15" s="8">
        <f t="shared" si="3"/>
        <v>4</v>
      </c>
      <c r="D15" s="9">
        <v>4</v>
      </c>
      <c r="E15" s="9">
        <v>0</v>
      </c>
      <c r="F15" s="9">
        <v>1</v>
      </c>
      <c r="G15" s="9">
        <v>1</v>
      </c>
      <c r="H15" s="9">
        <v>0</v>
      </c>
      <c r="I15" s="9">
        <v>2</v>
      </c>
      <c r="J15" s="8">
        <f t="shared" si="4"/>
        <v>7</v>
      </c>
      <c r="K15" s="10">
        <v>246347</v>
      </c>
      <c r="L15" s="10">
        <v>246347</v>
      </c>
      <c r="M15" s="11">
        <v>0</v>
      </c>
      <c r="N15" s="15">
        <v>50051</v>
      </c>
      <c r="O15" s="11">
        <f t="shared" si="6"/>
        <v>296398</v>
      </c>
      <c r="P15" s="10">
        <v>21747</v>
      </c>
      <c r="Q15" s="10">
        <v>62581</v>
      </c>
      <c r="R15" s="10">
        <v>62581</v>
      </c>
      <c r="S15" s="10">
        <v>0</v>
      </c>
      <c r="T15" s="11">
        <f t="shared" si="7"/>
        <v>41466</v>
      </c>
      <c r="U15" s="10">
        <v>41466</v>
      </c>
      <c r="V15" s="10">
        <v>0</v>
      </c>
      <c r="W15" s="10">
        <v>0</v>
      </c>
      <c r="X15" s="10">
        <v>1399</v>
      </c>
      <c r="Y15" s="10">
        <v>18676</v>
      </c>
      <c r="Z15" s="10">
        <v>18676</v>
      </c>
      <c r="AA15" s="10">
        <v>0</v>
      </c>
      <c r="AB15" s="10">
        <v>0</v>
      </c>
      <c r="AC15" s="11">
        <f t="shared" si="8"/>
        <v>124122</v>
      </c>
      <c r="AD15" s="10">
        <v>0</v>
      </c>
      <c r="AE15" s="10">
        <v>26918</v>
      </c>
      <c r="AF15" s="10">
        <v>4714</v>
      </c>
      <c r="AG15" s="10">
        <v>0</v>
      </c>
      <c r="AH15" s="10">
        <v>31525</v>
      </c>
      <c r="AI15" s="11">
        <f t="shared" si="1"/>
        <v>505424</v>
      </c>
      <c r="AJ15" s="10">
        <v>122419</v>
      </c>
      <c r="AK15" s="11">
        <f t="shared" si="9"/>
        <v>627843</v>
      </c>
      <c r="AL15" s="13">
        <f t="shared" si="10"/>
        <v>1297</v>
      </c>
      <c r="AM15" s="14">
        <v>1297</v>
      </c>
      <c r="AN15" s="14">
        <v>1177</v>
      </c>
      <c r="AO15" s="14">
        <v>1178</v>
      </c>
      <c r="AP15" s="14">
        <v>59</v>
      </c>
      <c r="AQ15" s="14">
        <v>144</v>
      </c>
      <c r="AR15" s="14">
        <v>120</v>
      </c>
      <c r="AS15" s="14">
        <v>0</v>
      </c>
      <c r="AT15" s="14">
        <v>0</v>
      </c>
      <c r="AU15" s="14">
        <v>60</v>
      </c>
      <c r="AV15" s="14" t="s">
        <v>171</v>
      </c>
      <c r="AW15" s="14">
        <v>0</v>
      </c>
      <c r="AX15" s="14">
        <v>0</v>
      </c>
      <c r="AY15" s="14">
        <v>0</v>
      </c>
      <c r="AZ15" s="14">
        <v>0</v>
      </c>
      <c r="BA15" s="14">
        <v>15830</v>
      </c>
      <c r="BB15" s="14">
        <v>0</v>
      </c>
      <c r="BC15" s="14">
        <v>0</v>
      </c>
      <c r="BD15" s="14">
        <v>0</v>
      </c>
      <c r="BE15" s="14">
        <v>0</v>
      </c>
      <c r="BF15" s="14">
        <v>4</v>
      </c>
      <c r="BG15" s="14">
        <v>383</v>
      </c>
      <c r="BH15" s="14">
        <v>4</v>
      </c>
      <c r="BI15" s="14">
        <v>0</v>
      </c>
      <c r="BJ15" s="13">
        <f t="shared" si="0"/>
        <v>39176</v>
      </c>
      <c r="BK15" s="14">
        <v>31995</v>
      </c>
      <c r="BL15" s="14">
        <v>38691</v>
      </c>
      <c r="BM15" s="14">
        <v>6696</v>
      </c>
      <c r="BN15" s="14">
        <v>485</v>
      </c>
      <c r="BO15" s="14">
        <v>0</v>
      </c>
      <c r="BP15" s="14">
        <v>0</v>
      </c>
      <c r="BQ15" s="14" t="s">
        <v>171</v>
      </c>
      <c r="BR15" s="14">
        <v>260</v>
      </c>
      <c r="BS15" s="14">
        <v>260</v>
      </c>
      <c r="BT15" s="14">
        <v>237</v>
      </c>
      <c r="BU15" s="14">
        <v>0</v>
      </c>
      <c r="BV15" s="14">
        <v>38806</v>
      </c>
      <c r="BW15" s="14">
        <v>20682</v>
      </c>
      <c r="BX15" s="14">
        <v>566</v>
      </c>
      <c r="BY15" s="14">
        <v>151</v>
      </c>
      <c r="BZ15" s="14">
        <v>29</v>
      </c>
      <c r="CA15" s="14">
        <v>33</v>
      </c>
      <c r="CB15" s="14">
        <v>966</v>
      </c>
      <c r="CC15" s="14">
        <v>11</v>
      </c>
      <c r="CD15" s="14">
        <v>0</v>
      </c>
      <c r="CE15" s="14">
        <v>10940</v>
      </c>
      <c r="CF15" s="14">
        <v>1124</v>
      </c>
      <c r="CG15" s="14">
        <v>0</v>
      </c>
      <c r="CH15" s="14">
        <v>5030</v>
      </c>
      <c r="CI15" s="14">
        <v>173</v>
      </c>
      <c r="CJ15" s="14">
        <v>22</v>
      </c>
      <c r="CK15" s="13">
        <f t="shared" si="11"/>
        <v>195</v>
      </c>
      <c r="CL15" s="14">
        <v>71</v>
      </c>
      <c r="CM15" s="14">
        <v>20</v>
      </c>
      <c r="CN15" s="14">
        <v>0</v>
      </c>
      <c r="CO15" s="14">
        <v>468</v>
      </c>
      <c r="CP15" s="14">
        <v>57</v>
      </c>
      <c r="CQ15" s="13">
        <f t="shared" si="2"/>
        <v>525</v>
      </c>
      <c r="CR15" s="14">
        <v>313</v>
      </c>
      <c r="CS15" s="14">
        <v>35</v>
      </c>
      <c r="CT15" s="14">
        <v>0</v>
      </c>
      <c r="CU15" s="14">
        <v>46</v>
      </c>
      <c r="CV15" s="14">
        <v>1107</v>
      </c>
      <c r="CW15" s="14">
        <v>118</v>
      </c>
      <c r="CX15" s="14">
        <v>80</v>
      </c>
      <c r="CY15" s="14">
        <v>0</v>
      </c>
      <c r="CZ15" s="14">
        <v>79</v>
      </c>
      <c r="DA15" s="14">
        <v>65</v>
      </c>
      <c r="DB15" s="14">
        <v>2844</v>
      </c>
      <c r="DC15" s="14">
        <v>29.4</v>
      </c>
    </row>
    <row r="16" spans="1:107" ht="15">
      <c r="A16" s="6" t="s">
        <v>184</v>
      </c>
      <c r="B16" s="7">
        <v>0</v>
      </c>
      <c r="C16" s="8">
        <f t="shared" si="3"/>
        <v>8.29</v>
      </c>
      <c r="D16" s="9">
        <v>8.29</v>
      </c>
      <c r="E16" s="9">
        <v>0</v>
      </c>
      <c r="F16" s="9">
        <v>6.61</v>
      </c>
      <c r="G16" s="9">
        <v>5.53</v>
      </c>
      <c r="H16" s="9">
        <v>0</v>
      </c>
      <c r="I16" s="9">
        <v>1.34</v>
      </c>
      <c r="J16" s="8">
        <f t="shared" si="4"/>
        <v>16.24</v>
      </c>
      <c r="K16" s="10">
        <v>697158</v>
      </c>
      <c r="L16" s="10">
        <v>697158</v>
      </c>
      <c r="M16" s="11">
        <f t="shared" si="5"/>
        <v>0</v>
      </c>
      <c r="N16" s="15">
        <v>297961</v>
      </c>
      <c r="O16" s="11">
        <f t="shared" si="6"/>
        <v>995119</v>
      </c>
      <c r="P16" s="10">
        <v>22248</v>
      </c>
      <c r="Q16" s="10">
        <v>101892</v>
      </c>
      <c r="R16" s="10">
        <v>76875</v>
      </c>
      <c r="S16" s="10">
        <v>14317</v>
      </c>
      <c r="T16" s="11">
        <f t="shared" si="7"/>
        <v>60065</v>
      </c>
      <c r="U16" s="10">
        <v>51144</v>
      </c>
      <c r="V16" s="10">
        <v>8921</v>
      </c>
      <c r="W16" s="10">
        <v>0</v>
      </c>
      <c r="X16" s="10">
        <v>4391</v>
      </c>
      <c r="Y16" s="10">
        <v>83466</v>
      </c>
      <c r="Z16" s="10">
        <v>83466</v>
      </c>
      <c r="AA16" s="10">
        <v>19849</v>
      </c>
      <c r="AB16" s="10">
        <v>0</v>
      </c>
      <c r="AC16" s="11">
        <f t="shared" si="8"/>
        <v>269663</v>
      </c>
      <c r="AD16" s="10">
        <v>48198</v>
      </c>
      <c r="AE16" s="10">
        <v>345</v>
      </c>
      <c r="AF16" s="10">
        <v>17962</v>
      </c>
      <c r="AG16" s="10">
        <v>13266</v>
      </c>
      <c r="AH16" s="10">
        <v>30659</v>
      </c>
      <c r="AI16" s="11">
        <f t="shared" si="1"/>
        <v>1397460</v>
      </c>
      <c r="AJ16" s="10">
        <v>0</v>
      </c>
      <c r="AK16" s="11">
        <f t="shared" si="9"/>
        <v>1397460</v>
      </c>
      <c r="AL16" s="13">
        <f t="shared" si="10"/>
        <v>4036</v>
      </c>
      <c r="AM16" s="14">
        <v>3053</v>
      </c>
      <c r="AN16" s="14">
        <v>1883</v>
      </c>
      <c r="AO16" s="14">
        <v>1528</v>
      </c>
      <c r="AP16" s="14">
        <v>1628</v>
      </c>
      <c r="AQ16" s="14">
        <v>255</v>
      </c>
      <c r="AR16" s="14">
        <v>2119</v>
      </c>
      <c r="AS16" s="14">
        <v>34</v>
      </c>
      <c r="AT16" s="14">
        <v>0</v>
      </c>
      <c r="AU16" s="14">
        <v>40</v>
      </c>
      <c r="AV16" s="14">
        <v>7723</v>
      </c>
      <c r="AW16" s="14">
        <v>3</v>
      </c>
      <c r="AX16" s="14">
        <v>0</v>
      </c>
      <c r="AY16" s="14">
        <v>0</v>
      </c>
      <c r="AZ16" s="14">
        <v>0</v>
      </c>
      <c r="BA16" s="14">
        <v>1756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49</v>
      </c>
      <c r="BH16" s="14">
        <v>0</v>
      </c>
      <c r="BI16" s="14">
        <v>118</v>
      </c>
      <c r="BJ16" s="13">
        <f t="shared" si="0"/>
        <v>76033</v>
      </c>
      <c r="BK16" s="14" t="s">
        <v>171</v>
      </c>
      <c r="BL16" s="14">
        <v>66334</v>
      </c>
      <c r="BM16" s="14">
        <v>6666</v>
      </c>
      <c r="BN16" s="14">
        <v>9262</v>
      </c>
      <c r="BO16" s="14">
        <v>399</v>
      </c>
      <c r="BP16" s="14">
        <v>38</v>
      </c>
      <c r="BQ16" s="14">
        <v>14904</v>
      </c>
      <c r="BR16" s="14">
        <v>223</v>
      </c>
      <c r="BS16" s="14">
        <v>223</v>
      </c>
      <c r="BT16" s="14">
        <v>154</v>
      </c>
      <c r="BU16" s="14">
        <v>66</v>
      </c>
      <c r="BV16" s="14">
        <v>13072</v>
      </c>
      <c r="BW16" s="14">
        <v>175</v>
      </c>
      <c r="BX16" s="14">
        <v>469</v>
      </c>
      <c r="BY16" s="14">
        <v>1</v>
      </c>
      <c r="BZ16" s="14">
        <v>0</v>
      </c>
      <c r="CA16" s="14">
        <v>213</v>
      </c>
      <c r="CB16" s="14">
        <v>2328</v>
      </c>
      <c r="CC16" s="14">
        <v>127</v>
      </c>
      <c r="CD16" s="14">
        <v>269</v>
      </c>
      <c r="CE16" s="14">
        <v>22765</v>
      </c>
      <c r="CF16" s="14">
        <v>6179</v>
      </c>
      <c r="CG16" s="14">
        <v>0</v>
      </c>
      <c r="CH16" s="14">
        <v>5203</v>
      </c>
      <c r="CI16" s="14">
        <v>1169</v>
      </c>
      <c r="CJ16" s="14">
        <v>307</v>
      </c>
      <c r="CK16" s="13">
        <f t="shared" si="11"/>
        <v>1476</v>
      </c>
      <c r="CL16" s="14">
        <v>1010</v>
      </c>
      <c r="CM16" s="14">
        <v>230</v>
      </c>
      <c r="CN16" s="14" t="s">
        <v>171</v>
      </c>
      <c r="CO16" s="14">
        <v>1798</v>
      </c>
      <c r="CP16" s="14">
        <v>3362</v>
      </c>
      <c r="CQ16" s="13">
        <f t="shared" si="2"/>
        <v>5160</v>
      </c>
      <c r="CR16" s="14">
        <v>2380</v>
      </c>
      <c r="CS16" s="14">
        <v>397</v>
      </c>
      <c r="CT16" s="14" t="s">
        <v>171</v>
      </c>
      <c r="CU16" s="14">
        <v>205</v>
      </c>
      <c r="CV16" s="14">
        <v>3268</v>
      </c>
      <c r="CW16" s="14">
        <v>170</v>
      </c>
      <c r="CX16" s="14">
        <v>875</v>
      </c>
      <c r="CY16" s="14">
        <v>94</v>
      </c>
      <c r="CZ16" s="14">
        <v>68</v>
      </c>
      <c r="DA16" s="14">
        <v>58</v>
      </c>
      <c r="DB16" s="14">
        <v>2585</v>
      </c>
      <c r="DC16" s="14">
        <v>159</v>
      </c>
    </row>
    <row r="17" spans="1:107" ht="15">
      <c r="A17" s="6" t="s">
        <v>185</v>
      </c>
      <c r="B17" s="7">
        <v>0</v>
      </c>
      <c r="C17" s="8">
        <f t="shared" si="3"/>
        <v>31</v>
      </c>
      <c r="D17" s="9">
        <v>29</v>
      </c>
      <c r="E17" s="9">
        <v>2</v>
      </c>
      <c r="F17" s="9">
        <v>57</v>
      </c>
      <c r="G17" s="9">
        <v>31</v>
      </c>
      <c r="H17" s="9">
        <v>0</v>
      </c>
      <c r="I17" s="9">
        <v>48</v>
      </c>
      <c r="J17" s="8">
        <f t="shared" si="4"/>
        <v>136</v>
      </c>
      <c r="K17" s="20">
        <v>2520743</v>
      </c>
      <c r="L17" s="20">
        <v>2320571</v>
      </c>
      <c r="M17" s="11">
        <f t="shared" si="5"/>
        <v>200172</v>
      </c>
      <c r="N17" s="15">
        <v>2428249</v>
      </c>
      <c r="O17" s="11">
        <f t="shared" si="6"/>
        <v>4948992</v>
      </c>
      <c r="P17" s="10">
        <v>813267</v>
      </c>
      <c r="Q17" s="10">
        <v>992538</v>
      </c>
      <c r="R17" s="10">
        <v>969138</v>
      </c>
      <c r="S17" s="10">
        <v>23400</v>
      </c>
      <c r="T17" s="11">
        <f t="shared" si="7"/>
        <v>760748</v>
      </c>
      <c r="U17" s="10">
        <v>399235</v>
      </c>
      <c r="V17" s="10">
        <v>361513</v>
      </c>
      <c r="W17" s="10">
        <v>40949</v>
      </c>
      <c r="X17" s="10">
        <v>74549</v>
      </c>
      <c r="Y17" s="10">
        <v>1195208</v>
      </c>
      <c r="Z17" s="10">
        <v>296598</v>
      </c>
      <c r="AA17" s="10">
        <v>0</v>
      </c>
      <c r="AB17" s="10">
        <v>0</v>
      </c>
      <c r="AC17" s="11">
        <f t="shared" si="8"/>
        <v>3063992</v>
      </c>
      <c r="AD17" s="10">
        <v>55191</v>
      </c>
      <c r="AE17" s="10">
        <v>133134</v>
      </c>
      <c r="AF17" s="10">
        <v>247407</v>
      </c>
      <c r="AG17" s="10">
        <v>120000</v>
      </c>
      <c r="AH17" s="10">
        <v>324371</v>
      </c>
      <c r="AI17" s="11">
        <f t="shared" si="1"/>
        <v>9706354</v>
      </c>
      <c r="AJ17" s="10">
        <v>0</v>
      </c>
      <c r="AK17" s="11">
        <f t="shared" si="9"/>
        <v>9706354</v>
      </c>
      <c r="AL17" s="13">
        <f t="shared" si="10"/>
        <v>16489</v>
      </c>
      <c r="AM17" s="14">
        <v>148939</v>
      </c>
      <c r="AN17" s="14">
        <v>13009</v>
      </c>
      <c r="AO17" s="14">
        <v>137188</v>
      </c>
      <c r="AP17" s="14">
        <v>8459</v>
      </c>
      <c r="AQ17" s="14">
        <v>4550</v>
      </c>
      <c r="AR17" s="14">
        <v>3306</v>
      </c>
      <c r="AS17" s="14">
        <v>550</v>
      </c>
      <c r="AT17" s="14">
        <v>-376</v>
      </c>
      <c r="AU17" s="14">
        <v>0</v>
      </c>
      <c r="AV17" s="14">
        <v>0</v>
      </c>
      <c r="AW17" s="14">
        <v>-141</v>
      </c>
      <c r="AX17" s="14">
        <v>-141</v>
      </c>
      <c r="AY17" s="14">
        <v>-112</v>
      </c>
      <c r="AZ17" s="14">
        <v>-29</v>
      </c>
      <c r="BA17" s="14">
        <v>0</v>
      </c>
      <c r="BB17" s="14">
        <v>2146</v>
      </c>
      <c r="BC17" s="14">
        <v>37</v>
      </c>
      <c r="BD17" s="14">
        <v>0</v>
      </c>
      <c r="BE17" s="14">
        <v>0</v>
      </c>
      <c r="BF17" s="14">
        <v>879</v>
      </c>
      <c r="BG17" s="14">
        <v>1379</v>
      </c>
      <c r="BH17" s="14">
        <v>34</v>
      </c>
      <c r="BI17" s="14">
        <v>0</v>
      </c>
      <c r="BJ17" s="13">
        <f t="shared" si="0"/>
        <v>1385864</v>
      </c>
      <c r="BK17" s="14">
        <v>972876</v>
      </c>
      <c r="BL17" s="14">
        <v>1105954</v>
      </c>
      <c r="BM17" s="14">
        <v>153911</v>
      </c>
      <c r="BN17" s="14">
        <v>252197</v>
      </c>
      <c r="BO17" s="14">
        <v>15142</v>
      </c>
      <c r="BP17" s="14">
        <v>12571</v>
      </c>
      <c r="BQ17" s="14">
        <v>0</v>
      </c>
      <c r="BR17" s="14">
        <v>2691</v>
      </c>
      <c r="BS17" s="14">
        <v>2691</v>
      </c>
      <c r="BT17" s="14">
        <v>1584</v>
      </c>
      <c r="BU17" s="14">
        <v>1107</v>
      </c>
      <c r="BV17" s="14">
        <v>24566</v>
      </c>
      <c r="BW17" s="14">
        <v>3174127</v>
      </c>
      <c r="BX17" s="14">
        <v>4242</v>
      </c>
      <c r="BY17" s="14">
        <v>0</v>
      </c>
      <c r="BZ17" s="14">
        <v>59780</v>
      </c>
      <c r="CA17" s="14">
        <v>14130</v>
      </c>
      <c r="CB17" s="14">
        <v>12702</v>
      </c>
      <c r="CC17" s="14">
        <v>1115</v>
      </c>
      <c r="CD17" s="14">
        <v>0</v>
      </c>
      <c r="CE17" s="14">
        <v>261462</v>
      </c>
      <c r="CF17" s="14">
        <v>161504</v>
      </c>
      <c r="CG17" s="14">
        <v>0</v>
      </c>
      <c r="CH17" s="14">
        <v>12234</v>
      </c>
      <c r="CI17" s="14">
        <v>1876</v>
      </c>
      <c r="CJ17" s="14">
        <v>6296</v>
      </c>
      <c r="CK17" s="13">
        <f t="shared" si="11"/>
        <v>8172</v>
      </c>
      <c r="CL17" s="14">
        <v>6543</v>
      </c>
      <c r="CM17" s="14">
        <v>280</v>
      </c>
      <c r="CN17" s="14">
        <v>0</v>
      </c>
      <c r="CO17" s="14">
        <v>3384</v>
      </c>
      <c r="CP17" s="14">
        <v>4004</v>
      </c>
      <c r="CQ17" s="13">
        <f t="shared" si="2"/>
        <v>7388</v>
      </c>
      <c r="CR17" s="14">
        <v>4186</v>
      </c>
      <c r="CS17" s="14">
        <v>420</v>
      </c>
      <c r="CT17" s="14">
        <v>0</v>
      </c>
      <c r="CU17" s="14">
        <v>1068</v>
      </c>
      <c r="CV17" s="14">
        <v>26826</v>
      </c>
      <c r="CW17" s="14">
        <v>0</v>
      </c>
      <c r="CX17" s="14">
        <v>0</v>
      </c>
      <c r="CY17" s="14">
        <v>2112</v>
      </c>
      <c r="CZ17" s="14">
        <v>90</v>
      </c>
      <c r="DA17" s="14">
        <v>183</v>
      </c>
      <c r="DB17" s="14">
        <v>38521</v>
      </c>
      <c r="DC17" s="14">
        <v>1610</v>
      </c>
    </row>
    <row r="18" spans="1:107" ht="15">
      <c r="A18" s="6" t="s">
        <v>186</v>
      </c>
      <c r="B18" s="7">
        <v>0</v>
      </c>
      <c r="C18" s="8">
        <f t="shared" si="3"/>
        <v>14.21</v>
      </c>
      <c r="D18" s="9">
        <v>14.21</v>
      </c>
      <c r="E18" s="9">
        <v>0</v>
      </c>
      <c r="F18" s="9">
        <v>33.93</v>
      </c>
      <c r="G18" s="9">
        <v>20.5</v>
      </c>
      <c r="H18" s="9">
        <v>0</v>
      </c>
      <c r="I18" s="9">
        <v>7.04</v>
      </c>
      <c r="J18" s="8">
        <f t="shared" si="4"/>
        <v>55.18</v>
      </c>
      <c r="K18" s="10">
        <v>1198795</v>
      </c>
      <c r="L18" s="10">
        <v>1198795</v>
      </c>
      <c r="M18" s="11">
        <f t="shared" si="5"/>
        <v>0</v>
      </c>
      <c r="N18" s="15">
        <v>1493813</v>
      </c>
      <c r="O18" s="11">
        <f t="shared" si="6"/>
        <v>2692608</v>
      </c>
      <c r="P18" s="10">
        <v>134239</v>
      </c>
      <c r="Q18" s="10">
        <v>315463</v>
      </c>
      <c r="R18" s="10">
        <v>303223</v>
      </c>
      <c r="S18" s="10">
        <v>12240</v>
      </c>
      <c r="T18" s="11">
        <f t="shared" si="7"/>
        <v>450096</v>
      </c>
      <c r="U18" s="10">
        <v>228027</v>
      </c>
      <c r="V18" s="10">
        <v>222069</v>
      </c>
      <c r="W18" s="10">
        <v>20626</v>
      </c>
      <c r="X18" s="10">
        <v>14346</v>
      </c>
      <c r="Y18" s="10">
        <v>716401</v>
      </c>
      <c r="Z18" s="10">
        <v>658485</v>
      </c>
      <c r="AA18" s="10">
        <v>50133</v>
      </c>
      <c r="AB18" s="10">
        <v>0</v>
      </c>
      <c r="AC18" s="11">
        <f t="shared" si="8"/>
        <v>1567065</v>
      </c>
      <c r="AD18" s="10">
        <v>3154</v>
      </c>
      <c r="AE18" s="10">
        <v>52548</v>
      </c>
      <c r="AF18" s="10">
        <v>286484</v>
      </c>
      <c r="AG18" s="10">
        <v>52500</v>
      </c>
      <c r="AH18" s="10">
        <v>285134</v>
      </c>
      <c r="AI18" s="11">
        <f t="shared" si="1"/>
        <v>5073732</v>
      </c>
      <c r="AJ18" s="10">
        <v>615605</v>
      </c>
      <c r="AK18" s="11">
        <f t="shared" si="9"/>
        <v>5689337</v>
      </c>
      <c r="AL18" s="13">
        <f t="shared" si="10"/>
        <v>8962</v>
      </c>
      <c r="AM18" s="14">
        <v>18806</v>
      </c>
      <c r="AN18" s="14">
        <v>8659</v>
      </c>
      <c r="AO18" s="14">
        <v>12323</v>
      </c>
      <c r="AP18" s="14">
        <v>8445</v>
      </c>
      <c r="AQ18" s="14">
        <v>214</v>
      </c>
      <c r="AR18" s="14">
        <v>156</v>
      </c>
      <c r="AS18" s="14">
        <v>147</v>
      </c>
      <c r="AT18" s="14">
        <v>0</v>
      </c>
      <c r="AU18" s="14">
        <v>4812</v>
      </c>
      <c r="AV18" s="14">
        <v>0</v>
      </c>
      <c r="AW18" s="14">
        <v>62</v>
      </c>
      <c r="AX18" s="14">
        <v>24</v>
      </c>
      <c r="AY18" s="14">
        <v>43</v>
      </c>
      <c r="AZ18" s="14">
        <v>19</v>
      </c>
      <c r="BA18" s="14">
        <v>992</v>
      </c>
      <c r="BB18" s="14">
        <v>2041</v>
      </c>
      <c r="BC18" s="14">
        <v>38</v>
      </c>
      <c r="BD18" s="14">
        <v>15</v>
      </c>
      <c r="BE18" s="14">
        <v>0</v>
      </c>
      <c r="BF18" s="14">
        <v>547</v>
      </c>
      <c r="BG18" s="14">
        <v>703</v>
      </c>
      <c r="BH18" s="14">
        <v>21</v>
      </c>
      <c r="BI18" s="14">
        <v>6329</v>
      </c>
      <c r="BJ18" s="13">
        <f t="shared" si="0"/>
        <v>757460</v>
      </c>
      <c r="BK18" s="14">
        <v>509423</v>
      </c>
      <c r="BL18" s="14">
        <v>647545</v>
      </c>
      <c r="BM18" s="14">
        <v>15897</v>
      </c>
      <c r="BN18" s="14">
        <v>94293</v>
      </c>
      <c r="BO18" s="14">
        <v>15622</v>
      </c>
      <c r="BP18" s="14">
        <v>0</v>
      </c>
      <c r="BQ18" s="14">
        <v>0</v>
      </c>
      <c r="BR18" s="14">
        <v>3411</v>
      </c>
      <c r="BS18" s="14">
        <v>2290</v>
      </c>
      <c r="BT18" s="14">
        <v>1441</v>
      </c>
      <c r="BU18" s="14">
        <v>1855</v>
      </c>
      <c r="BV18" s="14">
        <v>5034</v>
      </c>
      <c r="BW18" s="14">
        <v>1423615</v>
      </c>
      <c r="BX18" s="14">
        <v>1442</v>
      </c>
      <c r="BY18" s="14">
        <v>1113</v>
      </c>
      <c r="BZ18" s="14">
        <v>17</v>
      </c>
      <c r="CA18" s="14">
        <v>2790</v>
      </c>
      <c r="CB18" s="14">
        <v>7219</v>
      </c>
      <c r="CC18" s="14">
        <v>298</v>
      </c>
      <c r="CD18" s="14">
        <v>6360</v>
      </c>
      <c r="CE18" s="14">
        <v>95863</v>
      </c>
      <c r="CF18" s="14">
        <v>58991</v>
      </c>
      <c r="CG18" s="14">
        <v>5260</v>
      </c>
      <c r="CH18" s="14">
        <v>24290</v>
      </c>
      <c r="CI18" s="14">
        <v>2889</v>
      </c>
      <c r="CJ18" s="14">
        <v>2125</v>
      </c>
      <c r="CK18" s="13">
        <f t="shared" si="11"/>
        <v>5014</v>
      </c>
      <c r="CL18" s="14">
        <v>2833</v>
      </c>
      <c r="CM18" s="14">
        <v>418</v>
      </c>
      <c r="CN18" s="14">
        <v>8381</v>
      </c>
      <c r="CO18" s="14">
        <v>768</v>
      </c>
      <c r="CP18" s="14">
        <v>4890</v>
      </c>
      <c r="CQ18" s="13">
        <f t="shared" si="2"/>
        <v>5658</v>
      </c>
      <c r="CR18" s="14">
        <v>3543</v>
      </c>
      <c r="CS18" s="14">
        <v>763</v>
      </c>
      <c r="CT18" s="14">
        <v>6652</v>
      </c>
      <c r="CU18" s="14">
        <v>278</v>
      </c>
      <c r="CV18" s="14">
        <v>11738</v>
      </c>
      <c r="CW18" s="14">
        <v>0</v>
      </c>
      <c r="CX18" s="14">
        <v>0</v>
      </c>
      <c r="CY18" s="14">
        <v>1545</v>
      </c>
      <c r="CZ18" s="14">
        <v>87</v>
      </c>
      <c r="DA18" s="14">
        <v>83</v>
      </c>
      <c r="DB18" s="14">
        <v>12755</v>
      </c>
      <c r="DC18" s="14">
        <v>395</v>
      </c>
    </row>
    <row r="19" spans="1:107" ht="15">
      <c r="A19" s="6" t="s">
        <v>187</v>
      </c>
      <c r="B19" s="7">
        <v>0</v>
      </c>
      <c r="C19" s="8">
        <f t="shared" si="3"/>
        <v>30.23</v>
      </c>
      <c r="D19" s="9">
        <v>30.23</v>
      </c>
      <c r="E19" s="9">
        <v>0</v>
      </c>
      <c r="F19" s="9">
        <v>50.14</v>
      </c>
      <c r="G19" s="9">
        <v>34.07</v>
      </c>
      <c r="H19" s="9">
        <v>0</v>
      </c>
      <c r="I19" s="9">
        <v>29.1229267157485</v>
      </c>
      <c r="J19" s="8">
        <f t="shared" si="4"/>
        <v>109.4929267157485</v>
      </c>
      <c r="K19" s="10">
        <v>2489453</v>
      </c>
      <c r="L19" s="10">
        <v>2489453</v>
      </c>
      <c r="M19" s="11">
        <f t="shared" si="5"/>
        <v>0</v>
      </c>
      <c r="N19" s="15">
        <v>2256244</v>
      </c>
      <c r="O19" s="11">
        <f t="shared" si="6"/>
        <v>4745697</v>
      </c>
      <c r="P19" s="10">
        <v>550633</v>
      </c>
      <c r="Q19" s="10">
        <v>686577</v>
      </c>
      <c r="R19" s="10">
        <v>671577</v>
      </c>
      <c r="S19" s="10">
        <v>15000</v>
      </c>
      <c r="T19" s="11">
        <f t="shared" si="7"/>
        <v>468178</v>
      </c>
      <c r="U19" s="10">
        <v>318439</v>
      </c>
      <c r="V19" s="10">
        <v>149739</v>
      </c>
      <c r="W19" s="10">
        <v>69263</v>
      </c>
      <c r="X19" s="10">
        <v>30426</v>
      </c>
      <c r="Y19" s="10">
        <v>887086</v>
      </c>
      <c r="Z19" s="10">
        <v>886363</v>
      </c>
      <c r="AA19" s="10">
        <v>2215</v>
      </c>
      <c r="AB19" s="10">
        <v>12</v>
      </c>
      <c r="AC19" s="11">
        <f t="shared" si="8"/>
        <v>2143757</v>
      </c>
      <c r="AD19" s="10">
        <v>30000</v>
      </c>
      <c r="AE19" s="10">
        <v>94184</v>
      </c>
      <c r="AF19" s="10">
        <v>126505</v>
      </c>
      <c r="AG19" s="10">
        <v>59447</v>
      </c>
      <c r="AH19" s="10">
        <v>291615</v>
      </c>
      <c r="AI19" s="11">
        <f t="shared" si="1"/>
        <v>8041838</v>
      </c>
      <c r="AJ19" s="10">
        <v>0</v>
      </c>
      <c r="AK19" s="11">
        <f t="shared" si="9"/>
        <v>8041838</v>
      </c>
      <c r="AL19" s="13">
        <f t="shared" si="10"/>
        <v>21401</v>
      </c>
      <c r="AM19" s="14">
        <v>13567</v>
      </c>
      <c r="AN19" s="14">
        <v>15673</v>
      </c>
      <c r="AO19" s="14">
        <v>5181</v>
      </c>
      <c r="AP19" s="14">
        <v>9975</v>
      </c>
      <c r="AQ19" s="14">
        <v>5698</v>
      </c>
      <c r="AR19" s="14">
        <v>3226</v>
      </c>
      <c r="AS19" s="14">
        <v>402</v>
      </c>
      <c r="AT19" s="14">
        <v>2100</v>
      </c>
      <c r="AU19" s="14">
        <v>4627</v>
      </c>
      <c r="AV19" s="14">
        <v>0</v>
      </c>
      <c r="AW19" s="14"/>
      <c r="AX19" s="14">
        <v>0</v>
      </c>
      <c r="AY19" s="14">
        <v>0</v>
      </c>
      <c r="AZ19" s="14">
        <v>0</v>
      </c>
      <c r="BA19" s="14">
        <v>5181</v>
      </c>
      <c r="BB19" s="14">
        <v>11317</v>
      </c>
      <c r="BC19" s="14">
        <v>289.5</v>
      </c>
      <c r="BD19" s="14">
        <v>29</v>
      </c>
      <c r="BE19" s="14">
        <v>241</v>
      </c>
      <c r="BF19" s="14">
        <v>571</v>
      </c>
      <c r="BG19" s="14">
        <v>623</v>
      </c>
      <c r="BH19" s="14">
        <v>344</v>
      </c>
      <c r="BI19" s="14">
        <v>9</v>
      </c>
      <c r="BJ19" s="13">
        <f t="shared" si="0"/>
        <v>1192506</v>
      </c>
      <c r="BK19" s="14">
        <v>958168</v>
      </c>
      <c r="BL19" s="14">
        <v>1106572</v>
      </c>
      <c r="BM19" s="14">
        <v>5181</v>
      </c>
      <c r="BN19" s="14">
        <v>32763</v>
      </c>
      <c r="BO19" s="14">
        <v>27574</v>
      </c>
      <c r="BP19" s="14">
        <v>25597</v>
      </c>
      <c r="BQ19" s="14">
        <v>655881</v>
      </c>
      <c r="BR19" s="14">
        <v>2171</v>
      </c>
      <c r="BS19" s="14">
        <v>2054</v>
      </c>
      <c r="BT19" s="14">
        <v>1607</v>
      </c>
      <c r="BU19" s="14">
        <v>307</v>
      </c>
      <c r="BV19" s="14">
        <v>6041</v>
      </c>
      <c r="BW19" s="14">
        <v>2424797</v>
      </c>
      <c r="BX19" s="14">
        <v>6255.2</v>
      </c>
      <c r="BY19" s="14">
        <v>22639</v>
      </c>
      <c r="BZ19" s="14">
        <v>119503</v>
      </c>
      <c r="CA19" s="14">
        <v>11777</v>
      </c>
      <c r="CB19" s="14">
        <v>15976</v>
      </c>
      <c r="CC19" s="14">
        <v>3401</v>
      </c>
      <c r="CD19" s="14">
        <v>449</v>
      </c>
      <c r="CE19" s="14">
        <v>180842</v>
      </c>
      <c r="CF19" s="14">
        <v>149806</v>
      </c>
      <c r="CG19" s="14">
        <v>377</v>
      </c>
      <c r="CH19" s="14">
        <v>47536</v>
      </c>
      <c r="CI19" s="14">
        <v>4988</v>
      </c>
      <c r="CJ19" s="14">
        <v>11266</v>
      </c>
      <c r="CK19" s="13">
        <f t="shared" si="11"/>
        <v>16254</v>
      </c>
      <c r="CL19" s="14">
        <v>7029</v>
      </c>
      <c r="CM19" s="14">
        <v>483</v>
      </c>
      <c r="CN19" s="14" t="s">
        <v>174</v>
      </c>
      <c r="CO19" s="14">
        <v>4083</v>
      </c>
      <c r="CP19" s="14">
        <v>2719</v>
      </c>
      <c r="CQ19" s="13">
        <f t="shared" si="2"/>
        <v>6802</v>
      </c>
      <c r="CR19" s="14">
        <v>2903</v>
      </c>
      <c r="CS19" s="14">
        <v>431</v>
      </c>
      <c r="CT19" s="14" t="s">
        <v>174</v>
      </c>
      <c r="CU19" s="14">
        <v>664</v>
      </c>
      <c r="CV19" s="14">
        <v>14004</v>
      </c>
      <c r="CW19" s="14">
        <v>0</v>
      </c>
      <c r="CX19" s="14">
        <v>0</v>
      </c>
      <c r="CY19" s="14">
        <v>878</v>
      </c>
      <c r="CZ19" s="14">
        <v>97</v>
      </c>
      <c r="DA19" s="14">
        <v>149</v>
      </c>
      <c r="DB19" s="14">
        <v>41678</v>
      </c>
      <c r="DC19" s="14">
        <v>947</v>
      </c>
    </row>
    <row r="20" spans="1:107" ht="15">
      <c r="A20" s="6" t="s">
        <v>188</v>
      </c>
      <c r="B20" s="7">
        <v>1</v>
      </c>
      <c r="C20" s="8">
        <f t="shared" si="3"/>
        <v>18</v>
      </c>
      <c r="D20" s="9">
        <v>14</v>
      </c>
      <c r="E20" s="9">
        <v>4</v>
      </c>
      <c r="F20" s="9">
        <v>20</v>
      </c>
      <c r="G20" s="9">
        <v>18</v>
      </c>
      <c r="H20" s="9">
        <v>1</v>
      </c>
      <c r="I20" s="9">
        <v>46</v>
      </c>
      <c r="J20" s="8">
        <f t="shared" si="4"/>
        <v>85</v>
      </c>
      <c r="K20" s="10">
        <v>1220680</v>
      </c>
      <c r="L20" s="10">
        <v>1022959</v>
      </c>
      <c r="M20" s="11">
        <f t="shared" si="5"/>
        <v>197721</v>
      </c>
      <c r="N20" s="15">
        <v>1116726</v>
      </c>
      <c r="O20" s="11">
        <f t="shared" si="6"/>
        <v>2337406</v>
      </c>
      <c r="P20" s="10">
        <v>127158.9</v>
      </c>
      <c r="Q20" s="10">
        <v>294311.93</v>
      </c>
      <c r="R20" s="10" t="s">
        <v>171</v>
      </c>
      <c r="S20" s="10" t="s">
        <v>171</v>
      </c>
      <c r="T20" s="11">
        <f t="shared" si="7"/>
        <v>184257.66999999998</v>
      </c>
      <c r="U20" s="10">
        <v>93524.42</v>
      </c>
      <c r="V20" s="10">
        <v>90733.25</v>
      </c>
      <c r="W20" s="10">
        <v>316.71</v>
      </c>
      <c r="X20" s="10">
        <v>1001.47</v>
      </c>
      <c r="Y20" s="10" t="s">
        <v>171</v>
      </c>
      <c r="Z20" s="10">
        <v>384737.44</v>
      </c>
      <c r="AA20" s="10">
        <v>1025</v>
      </c>
      <c r="AB20" s="10">
        <v>0</v>
      </c>
      <c r="AC20" s="11">
        <f t="shared" si="8"/>
        <v>480912.77999999997</v>
      </c>
      <c r="AD20" s="10">
        <v>7208</v>
      </c>
      <c r="AE20" s="10">
        <v>245806</v>
      </c>
      <c r="AF20" s="10">
        <v>82674.63</v>
      </c>
      <c r="AG20" s="10"/>
      <c r="AH20" s="10">
        <v>18417.05</v>
      </c>
      <c r="AI20" s="11">
        <f t="shared" si="1"/>
        <v>3299583.36</v>
      </c>
      <c r="AJ20" s="10">
        <v>0</v>
      </c>
      <c r="AK20" s="11">
        <f t="shared" si="9"/>
        <v>3299583.36</v>
      </c>
      <c r="AL20" s="13">
        <f t="shared" si="10"/>
        <v>10854</v>
      </c>
      <c r="AM20" s="14">
        <v>11698</v>
      </c>
      <c r="AN20" s="14">
        <v>9285</v>
      </c>
      <c r="AO20" s="14">
        <v>1561</v>
      </c>
      <c r="AP20" s="14">
        <v>9819</v>
      </c>
      <c r="AQ20" s="14">
        <v>1035</v>
      </c>
      <c r="AR20" s="14">
        <v>934</v>
      </c>
      <c r="AS20" s="14">
        <v>615</v>
      </c>
      <c r="AT20" s="14">
        <v>20</v>
      </c>
      <c r="AU20" s="14">
        <v>637</v>
      </c>
      <c r="AV20" s="14">
        <v>0</v>
      </c>
      <c r="AW20" s="14">
        <v>1616</v>
      </c>
      <c r="AX20" s="14">
        <v>1609</v>
      </c>
      <c r="AY20" s="14">
        <v>330</v>
      </c>
      <c r="AZ20" s="14">
        <v>154</v>
      </c>
      <c r="BA20" s="14">
        <v>5440</v>
      </c>
      <c r="BB20" s="14">
        <v>970</v>
      </c>
      <c r="BC20" s="14">
        <v>0</v>
      </c>
      <c r="BD20" s="14">
        <v>36</v>
      </c>
      <c r="BE20" s="14">
        <v>0</v>
      </c>
      <c r="BF20" s="14">
        <v>14</v>
      </c>
      <c r="BG20" s="14">
        <v>172</v>
      </c>
      <c r="BH20" s="14">
        <v>179</v>
      </c>
      <c r="BI20" s="14">
        <v>20</v>
      </c>
      <c r="BJ20" s="13">
        <f t="shared" si="0"/>
        <v>1607340</v>
      </c>
      <c r="BK20" s="14">
        <v>618015</v>
      </c>
      <c r="BL20" s="14">
        <v>721432</v>
      </c>
      <c r="BM20" s="14">
        <v>32466</v>
      </c>
      <c r="BN20" s="14">
        <v>853758</v>
      </c>
      <c r="BO20" s="14">
        <v>16231</v>
      </c>
      <c r="BP20" s="14">
        <v>15919</v>
      </c>
      <c r="BQ20" s="14">
        <v>0</v>
      </c>
      <c r="BR20" s="14">
        <v>16393</v>
      </c>
      <c r="BS20" s="14">
        <v>523</v>
      </c>
      <c r="BT20" s="14">
        <v>399</v>
      </c>
      <c r="BU20" s="14">
        <v>124</v>
      </c>
      <c r="BV20" s="14" t="s">
        <v>171</v>
      </c>
      <c r="BW20" s="14">
        <v>79535</v>
      </c>
      <c r="BX20" s="14">
        <v>833</v>
      </c>
      <c r="BY20" s="14">
        <v>16253</v>
      </c>
      <c r="BZ20" s="14">
        <v>433</v>
      </c>
      <c r="CA20" s="14">
        <v>10799</v>
      </c>
      <c r="CB20" s="14">
        <v>5580</v>
      </c>
      <c r="CC20" s="14">
        <v>453</v>
      </c>
      <c r="CD20" s="14">
        <v>3332</v>
      </c>
      <c r="CE20" s="14">
        <v>67670</v>
      </c>
      <c r="CF20" s="14">
        <v>46606</v>
      </c>
      <c r="CG20" s="14">
        <v>3540</v>
      </c>
      <c r="CH20" s="14">
        <v>37080</v>
      </c>
      <c r="CI20" s="14">
        <v>3457</v>
      </c>
      <c r="CJ20" s="14">
        <v>2103</v>
      </c>
      <c r="CK20" s="13">
        <f t="shared" si="11"/>
        <v>5560</v>
      </c>
      <c r="CL20" s="14">
        <v>2801</v>
      </c>
      <c r="CM20" s="14">
        <v>210</v>
      </c>
      <c r="CN20" s="14">
        <v>0</v>
      </c>
      <c r="CO20" s="14">
        <v>1893</v>
      </c>
      <c r="CP20" s="14">
        <v>1884</v>
      </c>
      <c r="CQ20" s="13">
        <f t="shared" si="2"/>
        <v>3777</v>
      </c>
      <c r="CR20" s="14">
        <v>1999</v>
      </c>
      <c r="CS20" s="14">
        <v>3</v>
      </c>
      <c r="CT20" s="14">
        <v>0</v>
      </c>
      <c r="CU20" s="14">
        <v>200</v>
      </c>
      <c r="CV20" s="14">
        <v>6907</v>
      </c>
      <c r="CW20" s="14">
        <v>0</v>
      </c>
      <c r="CX20" s="14">
        <v>0</v>
      </c>
      <c r="CY20" s="14">
        <v>402</v>
      </c>
      <c r="CZ20" s="14">
        <v>86</v>
      </c>
      <c r="DA20" s="14">
        <v>80</v>
      </c>
      <c r="DB20" s="14">
        <v>14418</v>
      </c>
      <c r="DC20" s="14">
        <v>1123</v>
      </c>
    </row>
    <row r="21" spans="1:107" ht="15">
      <c r="A21" s="6" t="s">
        <v>189</v>
      </c>
      <c r="B21" s="7">
        <v>1</v>
      </c>
      <c r="C21" s="8">
        <f t="shared" si="3"/>
        <v>47.92</v>
      </c>
      <c r="D21" s="9">
        <v>30.92</v>
      </c>
      <c r="E21" s="9">
        <v>17</v>
      </c>
      <c r="F21" s="9">
        <v>40.55</v>
      </c>
      <c r="G21" s="9">
        <v>32.15</v>
      </c>
      <c r="H21" s="9">
        <v>0</v>
      </c>
      <c r="I21" s="9">
        <v>40.64</v>
      </c>
      <c r="J21" s="8">
        <f t="shared" si="4"/>
        <v>129.11</v>
      </c>
      <c r="K21" s="10">
        <v>3773716</v>
      </c>
      <c r="L21" s="10">
        <v>2297697</v>
      </c>
      <c r="M21" s="11">
        <f>K21-L21</f>
        <v>1476019</v>
      </c>
      <c r="N21" s="15">
        <v>1855336</v>
      </c>
      <c r="O21" s="11">
        <f t="shared" si="6"/>
        <v>5629052</v>
      </c>
      <c r="P21" s="10">
        <v>743697</v>
      </c>
      <c r="Q21" s="10">
        <v>885545</v>
      </c>
      <c r="R21" s="10">
        <v>860977</v>
      </c>
      <c r="S21" s="10">
        <v>24568</v>
      </c>
      <c r="T21" s="11">
        <f t="shared" si="7"/>
        <v>532689</v>
      </c>
      <c r="U21" s="10">
        <v>404513</v>
      </c>
      <c r="V21" s="10">
        <v>128176</v>
      </c>
      <c r="W21" s="10">
        <v>31903</v>
      </c>
      <c r="X21" s="10">
        <v>44071</v>
      </c>
      <c r="Y21" s="10">
        <v>1548685</v>
      </c>
      <c r="Z21" s="10">
        <v>1548685</v>
      </c>
      <c r="AA21" s="10">
        <v>121835</v>
      </c>
      <c r="AB21" s="10">
        <v>0</v>
      </c>
      <c r="AC21" s="11">
        <f t="shared" si="8"/>
        <v>3164728</v>
      </c>
      <c r="AD21" s="10">
        <v>45816</v>
      </c>
      <c r="AE21" s="10">
        <v>262003</v>
      </c>
      <c r="AF21" s="10">
        <v>393959</v>
      </c>
      <c r="AG21" s="10">
        <v>154197</v>
      </c>
      <c r="AH21" s="10">
        <v>430621</v>
      </c>
      <c r="AI21" s="11">
        <f t="shared" si="1"/>
        <v>10824073</v>
      </c>
      <c r="AJ21" s="10">
        <v>2044675</v>
      </c>
      <c r="AK21" s="11">
        <f t="shared" si="9"/>
        <v>12868748</v>
      </c>
      <c r="AL21" s="13">
        <f t="shared" si="10"/>
        <v>25061</v>
      </c>
      <c r="AM21" s="14">
        <v>48637</v>
      </c>
      <c r="AN21" s="14">
        <v>22005</v>
      </c>
      <c r="AO21" s="14">
        <v>30704</v>
      </c>
      <c r="AP21" s="14">
        <v>18479</v>
      </c>
      <c r="AQ21" s="14">
        <v>3526</v>
      </c>
      <c r="AR21" s="14">
        <v>1970</v>
      </c>
      <c r="AS21" s="14">
        <v>1086</v>
      </c>
      <c r="AT21" s="14">
        <v>0</v>
      </c>
      <c r="AU21" s="14">
        <v>2006</v>
      </c>
      <c r="AV21" s="14">
        <v>4148</v>
      </c>
      <c r="AW21" s="14">
        <v>0</v>
      </c>
      <c r="AX21" s="14">
        <v>0</v>
      </c>
      <c r="AY21" s="14">
        <v>0</v>
      </c>
      <c r="AZ21" s="14">
        <v>0</v>
      </c>
      <c r="BA21" s="14">
        <v>4057</v>
      </c>
      <c r="BB21" s="14">
        <v>140452</v>
      </c>
      <c r="BC21" s="14">
        <v>197</v>
      </c>
      <c r="BD21" s="14">
        <v>658</v>
      </c>
      <c r="BE21" s="14">
        <v>0</v>
      </c>
      <c r="BF21" s="14">
        <v>649</v>
      </c>
      <c r="BG21" s="14">
        <v>891</v>
      </c>
      <c r="BH21" s="14">
        <v>476</v>
      </c>
      <c r="BI21" s="14">
        <v>151</v>
      </c>
      <c r="BJ21" s="13">
        <f t="shared" si="0"/>
        <v>1726854</v>
      </c>
      <c r="BK21" s="14">
        <v>1193860</v>
      </c>
      <c r="BL21" s="14">
        <v>1402924</v>
      </c>
      <c r="BM21" s="14">
        <v>143774</v>
      </c>
      <c r="BN21" s="14">
        <v>300279</v>
      </c>
      <c r="BO21" s="14">
        <v>23473</v>
      </c>
      <c r="BP21" s="14">
        <v>178</v>
      </c>
      <c r="BQ21" s="14">
        <v>630300</v>
      </c>
      <c r="BR21" s="14">
        <v>2263</v>
      </c>
      <c r="BS21" s="14">
        <v>2252</v>
      </c>
      <c r="BT21" s="14">
        <v>1600</v>
      </c>
      <c r="BU21" s="14">
        <v>490</v>
      </c>
      <c r="BV21" s="14">
        <v>28428</v>
      </c>
      <c r="BW21" s="14">
        <v>4643296</v>
      </c>
      <c r="BX21" s="14">
        <v>6121</v>
      </c>
      <c r="BY21" s="14">
        <v>142161</v>
      </c>
      <c r="BZ21" s="14">
        <v>11589</v>
      </c>
      <c r="CA21" s="14">
        <v>15807</v>
      </c>
      <c r="CB21" s="14">
        <v>7718</v>
      </c>
      <c r="CC21" s="14">
        <v>7056</v>
      </c>
      <c r="CD21" s="14">
        <v>938</v>
      </c>
      <c r="CE21" s="14">
        <v>272075</v>
      </c>
      <c r="CF21" s="14">
        <v>180359</v>
      </c>
      <c r="CG21" s="14">
        <v>287</v>
      </c>
      <c r="CH21" s="14">
        <v>186125</v>
      </c>
      <c r="CI21" s="14">
        <v>7939</v>
      </c>
      <c r="CJ21" s="14">
        <v>8038</v>
      </c>
      <c r="CK21" s="13">
        <f t="shared" si="11"/>
        <v>15977</v>
      </c>
      <c r="CL21" s="14">
        <v>9564</v>
      </c>
      <c r="CM21" s="14">
        <v>1067</v>
      </c>
      <c r="CN21" s="14">
        <v>24269</v>
      </c>
      <c r="CO21" s="14">
        <v>1905</v>
      </c>
      <c r="CP21" s="14">
        <v>10241</v>
      </c>
      <c r="CQ21" s="13">
        <f t="shared" si="2"/>
        <v>12146</v>
      </c>
      <c r="CR21" s="14">
        <v>3065</v>
      </c>
      <c r="CS21" s="14">
        <v>563</v>
      </c>
      <c r="CT21" s="14">
        <v>15641</v>
      </c>
      <c r="CU21" s="14">
        <v>77</v>
      </c>
      <c r="CV21" s="14">
        <v>3450</v>
      </c>
      <c r="CW21" s="14">
        <v>270</v>
      </c>
      <c r="CX21" s="14">
        <v>68</v>
      </c>
      <c r="CY21" s="14">
        <v>10355</v>
      </c>
      <c r="CZ21" s="14">
        <v>168</v>
      </c>
      <c r="DA21" s="14">
        <v>160</v>
      </c>
      <c r="DB21" s="14">
        <v>81710</v>
      </c>
      <c r="DC21" s="14">
        <v>781</v>
      </c>
    </row>
    <row r="22" spans="1:107" ht="15">
      <c r="A22" s="6" t="s">
        <v>190</v>
      </c>
      <c r="B22" s="7">
        <v>1</v>
      </c>
      <c r="C22" s="8">
        <f t="shared" si="3"/>
        <v>28.2</v>
      </c>
      <c r="D22" s="9">
        <v>27.2</v>
      </c>
      <c r="E22" s="9">
        <v>1</v>
      </c>
      <c r="F22" s="9">
        <v>59.1</v>
      </c>
      <c r="G22" s="9">
        <v>39</v>
      </c>
      <c r="H22" s="9">
        <v>0</v>
      </c>
      <c r="I22" s="9">
        <v>39.47</v>
      </c>
      <c r="J22" s="8">
        <f t="shared" si="4"/>
        <v>126.77</v>
      </c>
      <c r="K22" s="10">
        <v>2160238</v>
      </c>
      <c r="L22" s="10">
        <v>2077438</v>
      </c>
      <c r="M22" s="11">
        <f t="shared" si="5"/>
        <v>82800</v>
      </c>
      <c r="N22" s="15">
        <v>2667006</v>
      </c>
      <c r="O22" s="11">
        <f t="shared" si="6"/>
        <v>4827244</v>
      </c>
      <c r="P22" s="10">
        <v>697813</v>
      </c>
      <c r="Q22" s="10">
        <v>952592</v>
      </c>
      <c r="R22" s="10">
        <v>745469</v>
      </c>
      <c r="S22" s="10">
        <v>146469</v>
      </c>
      <c r="T22" s="11">
        <f t="shared" si="7"/>
        <v>789542</v>
      </c>
      <c r="U22" s="10">
        <v>562965</v>
      </c>
      <c r="V22" s="10">
        <v>226577</v>
      </c>
      <c r="W22" s="10">
        <v>220315</v>
      </c>
      <c r="X22" s="10">
        <v>8271</v>
      </c>
      <c r="Y22" s="10">
        <v>1702578</v>
      </c>
      <c r="Z22" s="10">
        <v>1267793</v>
      </c>
      <c r="AA22" s="10">
        <v>150668</v>
      </c>
      <c r="AB22" s="10">
        <v>214</v>
      </c>
      <c r="AC22" s="11">
        <f t="shared" si="8"/>
        <v>3824180</v>
      </c>
      <c r="AD22" s="10">
        <v>21174</v>
      </c>
      <c r="AE22" s="10">
        <v>117555</v>
      </c>
      <c r="AF22" s="10">
        <v>270932</v>
      </c>
      <c r="AG22" s="10">
        <v>75613</v>
      </c>
      <c r="AH22" s="10">
        <v>191528</v>
      </c>
      <c r="AI22" s="11">
        <f t="shared" si="1"/>
        <v>10026039</v>
      </c>
      <c r="AJ22" s="10">
        <v>0</v>
      </c>
      <c r="AK22" s="11">
        <f t="shared" si="9"/>
        <v>10026039</v>
      </c>
      <c r="AL22" s="13">
        <f t="shared" si="10"/>
        <v>89949</v>
      </c>
      <c r="AM22" s="14">
        <v>86819</v>
      </c>
      <c r="AN22" s="14">
        <v>88462</v>
      </c>
      <c r="AO22" s="14">
        <v>1462</v>
      </c>
      <c r="AP22" s="14">
        <v>16582</v>
      </c>
      <c r="AQ22" s="14">
        <v>71880</v>
      </c>
      <c r="AR22" s="14">
        <v>1462</v>
      </c>
      <c r="AS22" s="14">
        <v>25</v>
      </c>
      <c r="AT22" s="14">
        <v>0</v>
      </c>
      <c r="AU22" s="14">
        <v>7931</v>
      </c>
      <c r="AV22" s="14">
        <v>0</v>
      </c>
      <c r="AW22" s="14">
        <v>6</v>
      </c>
      <c r="AX22" s="14">
        <v>6</v>
      </c>
      <c r="AY22" s="14">
        <v>4</v>
      </c>
      <c r="AZ22" s="14">
        <v>2</v>
      </c>
      <c r="BA22" s="14">
        <v>3785</v>
      </c>
      <c r="BB22" s="14">
        <v>38003</v>
      </c>
      <c r="BC22" s="14">
        <v>53</v>
      </c>
      <c r="BD22" s="14">
        <v>157</v>
      </c>
      <c r="BE22" s="14">
        <v>476</v>
      </c>
      <c r="BF22" s="14">
        <v>148</v>
      </c>
      <c r="BG22" s="14">
        <v>1606</v>
      </c>
      <c r="BH22" s="14">
        <v>395</v>
      </c>
      <c r="BI22" s="14">
        <v>4</v>
      </c>
      <c r="BJ22" s="13">
        <f t="shared" si="0"/>
        <v>1242887</v>
      </c>
      <c r="BK22" s="14">
        <v>950598</v>
      </c>
      <c r="BL22" s="14">
        <v>1066738</v>
      </c>
      <c r="BM22" s="14">
        <v>11110</v>
      </c>
      <c r="BN22" s="14">
        <v>144781</v>
      </c>
      <c r="BO22" s="14">
        <v>31368</v>
      </c>
      <c r="BP22" s="14">
        <v>0</v>
      </c>
      <c r="BQ22" s="14">
        <v>298625</v>
      </c>
      <c r="BR22" s="14">
        <v>4668</v>
      </c>
      <c r="BS22" s="14">
        <v>4668</v>
      </c>
      <c r="BT22" s="14">
        <v>2732</v>
      </c>
      <c r="BU22" s="14">
        <v>569</v>
      </c>
      <c r="BV22" s="14">
        <v>16128</v>
      </c>
      <c r="BW22" s="14">
        <v>2595888</v>
      </c>
      <c r="BX22" s="14">
        <v>7353</v>
      </c>
      <c r="BY22" s="14">
        <v>14686</v>
      </c>
      <c r="BZ22" s="14">
        <v>93750</v>
      </c>
      <c r="CA22" s="14">
        <v>60583</v>
      </c>
      <c r="CB22" s="14">
        <v>134373</v>
      </c>
      <c r="CC22" s="14">
        <v>1631</v>
      </c>
      <c r="CD22" s="14">
        <v>59</v>
      </c>
      <c r="CE22" s="14">
        <v>279346</v>
      </c>
      <c r="CF22" s="14">
        <v>128684</v>
      </c>
      <c r="CG22" s="14">
        <v>331</v>
      </c>
      <c r="CH22" s="14">
        <v>30449</v>
      </c>
      <c r="CI22" s="14">
        <v>3679</v>
      </c>
      <c r="CJ22" s="14">
        <v>7369</v>
      </c>
      <c r="CK22" s="13">
        <f t="shared" si="11"/>
        <v>11048</v>
      </c>
      <c r="CL22" s="14">
        <v>6843</v>
      </c>
      <c r="CM22" s="14">
        <v>709</v>
      </c>
      <c r="CN22" s="14">
        <v>22710</v>
      </c>
      <c r="CO22" s="14">
        <v>1456</v>
      </c>
      <c r="CP22" s="14">
        <v>7296</v>
      </c>
      <c r="CQ22" s="13">
        <f>SUM(CP22,CO22)</f>
        <v>8752</v>
      </c>
      <c r="CR22" s="14">
        <v>6945</v>
      </c>
      <c r="CS22" s="14">
        <v>1753</v>
      </c>
      <c r="CT22" s="14">
        <v>17576</v>
      </c>
      <c r="CU22" s="14">
        <v>386</v>
      </c>
      <c r="CV22" s="14">
        <v>9568</v>
      </c>
      <c r="CW22" s="14">
        <v>0</v>
      </c>
      <c r="CX22" s="14">
        <v>0</v>
      </c>
      <c r="CY22" s="14">
        <v>6810</v>
      </c>
      <c r="CZ22" s="14">
        <v>81</v>
      </c>
      <c r="DA22" s="14">
        <v>119</v>
      </c>
      <c r="DB22" s="14">
        <v>43060</v>
      </c>
      <c r="DC22" s="14">
        <v>576</v>
      </c>
    </row>
    <row r="23" spans="1:107" ht="15">
      <c r="A23" s="6" t="s">
        <v>191</v>
      </c>
      <c r="B23" s="7">
        <v>0</v>
      </c>
      <c r="C23" s="8">
        <f t="shared" si="3"/>
        <v>32.85</v>
      </c>
      <c r="D23" s="9">
        <v>28.85</v>
      </c>
      <c r="E23" s="9">
        <v>4</v>
      </c>
      <c r="F23" s="9">
        <v>48.75</v>
      </c>
      <c r="G23" s="9">
        <v>25</v>
      </c>
      <c r="H23" s="9">
        <v>0</v>
      </c>
      <c r="I23" s="9">
        <v>32.13</v>
      </c>
      <c r="J23" s="8">
        <f t="shared" si="4"/>
        <v>113.72999999999999</v>
      </c>
      <c r="K23" s="10">
        <v>2672555</v>
      </c>
      <c r="L23" s="10">
        <v>2328781</v>
      </c>
      <c r="M23" s="11">
        <f t="shared" si="5"/>
        <v>343774</v>
      </c>
      <c r="N23" s="15">
        <v>2613747</v>
      </c>
      <c r="O23" s="11">
        <f t="shared" si="6"/>
        <v>5286302</v>
      </c>
      <c r="P23" s="10">
        <v>696909</v>
      </c>
      <c r="Q23" s="10">
        <v>719926</v>
      </c>
      <c r="R23" s="10">
        <v>612810</v>
      </c>
      <c r="S23" s="10">
        <v>107116</v>
      </c>
      <c r="T23" s="11">
        <f t="shared" si="7"/>
        <v>171893</v>
      </c>
      <c r="U23" s="10">
        <v>79926</v>
      </c>
      <c r="V23" s="10">
        <v>91967</v>
      </c>
      <c r="W23" s="10">
        <v>18208</v>
      </c>
      <c r="X23" s="10">
        <v>64546</v>
      </c>
      <c r="Y23" s="10">
        <v>1597799</v>
      </c>
      <c r="Z23" s="10">
        <v>1597318</v>
      </c>
      <c r="AA23" s="10">
        <v>113306</v>
      </c>
      <c r="AB23" s="10">
        <v>0</v>
      </c>
      <c r="AC23" s="11">
        <f t="shared" si="8"/>
        <v>2685678</v>
      </c>
      <c r="AD23" s="10">
        <v>11000</v>
      </c>
      <c r="AE23" s="10">
        <v>9029</v>
      </c>
      <c r="AF23" s="10">
        <v>573626</v>
      </c>
      <c r="AG23" s="10">
        <v>123057</v>
      </c>
      <c r="AH23" s="10">
        <v>654716</v>
      </c>
      <c r="AI23" s="11">
        <f t="shared" si="1"/>
        <v>10040317</v>
      </c>
      <c r="AJ23" s="10">
        <v>0</v>
      </c>
      <c r="AK23" s="11">
        <f t="shared" si="9"/>
        <v>10040317</v>
      </c>
      <c r="AL23" s="13">
        <f t="shared" si="10"/>
        <v>18310</v>
      </c>
      <c r="AM23" s="14">
        <v>0</v>
      </c>
      <c r="AN23" s="14">
        <v>17071</v>
      </c>
      <c r="AO23" s="14">
        <v>7210</v>
      </c>
      <c r="AP23" s="14">
        <v>12528</v>
      </c>
      <c r="AQ23" s="14">
        <v>4543</v>
      </c>
      <c r="AR23" s="14">
        <v>0</v>
      </c>
      <c r="AS23" s="14">
        <v>134</v>
      </c>
      <c r="AT23" s="14">
        <v>1105</v>
      </c>
      <c r="AU23" s="14">
        <v>2164</v>
      </c>
      <c r="AV23" s="14">
        <v>0</v>
      </c>
      <c r="AW23" s="14">
        <v>19</v>
      </c>
      <c r="AX23" s="14">
        <v>19</v>
      </c>
      <c r="AY23" s="14">
        <v>9</v>
      </c>
      <c r="AZ23" s="14">
        <v>5</v>
      </c>
      <c r="BA23" s="14">
        <v>0</v>
      </c>
      <c r="BB23" s="14">
        <v>1804</v>
      </c>
      <c r="BC23" s="14">
        <v>60</v>
      </c>
      <c r="BD23" s="14">
        <v>183</v>
      </c>
      <c r="BE23" s="14">
        <v>6</v>
      </c>
      <c r="BF23" s="14">
        <v>980</v>
      </c>
      <c r="BG23" s="14">
        <v>396</v>
      </c>
      <c r="BH23" s="14">
        <v>143</v>
      </c>
      <c r="BI23" s="14">
        <v>0</v>
      </c>
      <c r="BJ23" s="13">
        <f t="shared" si="0"/>
        <v>1332037</v>
      </c>
      <c r="BK23" s="14">
        <v>1001705</v>
      </c>
      <c r="BL23" s="14">
        <v>1042503</v>
      </c>
      <c r="BM23" s="14">
        <v>44169</v>
      </c>
      <c r="BN23" s="14">
        <v>217166</v>
      </c>
      <c r="BO23" s="14">
        <v>62009</v>
      </c>
      <c r="BP23" s="14">
        <v>10359</v>
      </c>
      <c r="BQ23" s="14">
        <v>249421</v>
      </c>
      <c r="BR23" s="14">
        <v>720</v>
      </c>
      <c r="BS23" s="14">
        <v>716</v>
      </c>
      <c r="BT23" s="14">
        <v>287</v>
      </c>
      <c r="BU23" s="14">
        <v>310</v>
      </c>
      <c r="BV23" s="14">
        <v>105507</v>
      </c>
      <c r="BW23" s="14">
        <v>1518413</v>
      </c>
      <c r="BX23" s="14">
        <v>3383.3</v>
      </c>
      <c r="BY23" s="14">
        <v>10790</v>
      </c>
      <c r="BZ23" s="14">
        <v>3299</v>
      </c>
      <c r="CA23" s="14">
        <v>23626</v>
      </c>
      <c r="CB23" s="14">
        <v>11248</v>
      </c>
      <c r="CC23" s="14">
        <v>1583</v>
      </c>
      <c r="CD23" s="14">
        <v>63143</v>
      </c>
      <c r="CE23" s="14">
        <v>374820</v>
      </c>
      <c r="CF23" s="14">
        <v>154552</v>
      </c>
      <c r="CG23" s="14">
        <v>221586</v>
      </c>
      <c r="CH23" s="14">
        <v>59217</v>
      </c>
      <c r="CI23" s="14">
        <v>4057</v>
      </c>
      <c r="CJ23" s="14">
        <v>7274</v>
      </c>
      <c r="CK23" s="13">
        <f t="shared" si="11"/>
        <v>11331</v>
      </c>
      <c r="CL23" s="14">
        <v>6114</v>
      </c>
      <c r="CM23" s="14">
        <v>500</v>
      </c>
      <c r="CN23" s="14">
        <v>17252</v>
      </c>
      <c r="CO23" s="14">
        <v>2880</v>
      </c>
      <c r="CP23" s="14">
        <v>15686</v>
      </c>
      <c r="CQ23" s="13">
        <f>SUM(CP23,CO23)</f>
        <v>18566</v>
      </c>
      <c r="CR23" s="14">
        <v>5655</v>
      </c>
      <c r="CS23" s="14">
        <v>410</v>
      </c>
      <c r="CT23" s="14">
        <v>13407</v>
      </c>
      <c r="CU23" s="14">
        <v>726</v>
      </c>
      <c r="CV23" s="14">
        <v>18053</v>
      </c>
      <c r="CW23" s="14">
        <v>0</v>
      </c>
      <c r="CX23" s="14">
        <v>0</v>
      </c>
      <c r="CY23" s="14">
        <v>2941</v>
      </c>
      <c r="CZ23" s="14">
        <v>94</v>
      </c>
      <c r="DA23" s="14">
        <v>115</v>
      </c>
      <c r="DB23" s="14">
        <v>71713</v>
      </c>
      <c r="DC23" s="14">
        <v>2813</v>
      </c>
    </row>
    <row r="24" spans="1:107" ht="15">
      <c r="A24" s="6" t="s">
        <v>192</v>
      </c>
      <c r="B24" s="7">
        <v>0</v>
      </c>
      <c r="C24" s="8">
        <f t="shared" si="3"/>
        <v>12.5</v>
      </c>
      <c r="D24" s="9">
        <v>12.5</v>
      </c>
      <c r="E24" s="9">
        <v>0</v>
      </c>
      <c r="F24" s="9">
        <v>35.25</v>
      </c>
      <c r="G24" s="9">
        <v>24.5</v>
      </c>
      <c r="H24" s="9">
        <v>0</v>
      </c>
      <c r="I24" s="9">
        <v>19</v>
      </c>
      <c r="J24" s="8">
        <f t="shared" si="4"/>
        <v>66.75</v>
      </c>
      <c r="K24" s="10">
        <v>1004592</v>
      </c>
      <c r="L24" s="10">
        <v>1004592</v>
      </c>
      <c r="M24" s="11">
        <f t="shared" si="5"/>
        <v>0</v>
      </c>
      <c r="N24" s="15">
        <v>1705610</v>
      </c>
      <c r="O24" s="11">
        <f t="shared" si="6"/>
        <v>2710202</v>
      </c>
      <c r="P24" s="10">
        <v>213239</v>
      </c>
      <c r="Q24" s="10">
        <v>227195</v>
      </c>
      <c r="R24" s="10">
        <v>220040</v>
      </c>
      <c r="S24" s="10">
        <v>7155</v>
      </c>
      <c r="T24" s="11">
        <f t="shared" si="7"/>
        <v>424946</v>
      </c>
      <c r="U24" s="10">
        <v>244374</v>
      </c>
      <c r="V24" s="10">
        <v>180572</v>
      </c>
      <c r="W24" s="10">
        <v>40115</v>
      </c>
      <c r="X24" s="10">
        <v>11562</v>
      </c>
      <c r="Y24" s="10">
        <v>995762</v>
      </c>
      <c r="Z24" s="10">
        <v>424668</v>
      </c>
      <c r="AA24" s="10">
        <v>37190</v>
      </c>
      <c r="AB24" s="10">
        <v>-4199</v>
      </c>
      <c r="AC24" s="11">
        <f t="shared" si="8"/>
        <v>1732571</v>
      </c>
      <c r="AD24" s="10">
        <v>28757</v>
      </c>
      <c r="AE24" s="10">
        <v>41401</v>
      </c>
      <c r="AF24" s="10">
        <v>174403</v>
      </c>
      <c r="AG24" s="10">
        <v>104045</v>
      </c>
      <c r="AH24" s="10">
        <v>210019</v>
      </c>
      <c r="AI24" s="11">
        <f t="shared" si="1"/>
        <v>5214637</v>
      </c>
      <c r="AJ24" s="10">
        <v>1034339</v>
      </c>
      <c r="AK24" s="11">
        <f t="shared" si="9"/>
        <v>6248976</v>
      </c>
      <c r="AL24" s="13">
        <f t="shared" si="10"/>
        <v>15719</v>
      </c>
      <c r="AM24" s="14">
        <v>7414</v>
      </c>
      <c r="AN24" s="14">
        <v>10391</v>
      </c>
      <c r="AO24" s="14">
        <v>1199</v>
      </c>
      <c r="AP24" s="14">
        <v>3959</v>
      </c>
      <c r="AQ24" s="14">
        <v>627</v>
      </c>
      <c r="AR24" s="14">
        <v>1837</v>
      </c>
      <c r="AS24" s="14">
        <v>313</v>
      </c>
      <c r="AT24" s="14">
        <v>3178</v>
      </c>
      <c r="AU24" s="14">
        <v>45356</v>
      </c>
      <c r="AV24" s="14">
        <v>19</v>
      </c>
      <c r="AW24" s="14">
        <v>86</v>
      </c>
      <c r="AX24" s="14">
        <v>86</v>
      </c>
      <c r="AY24" s="14">
        <v>34</v>
      </c>
      <c r="AZ24" s="14">
        <v>17</v>
      </c>
      <c r="BA24" s="14">
        <v>6391</v>
      </c>
      <c r="BB24" s="14">
        <v>4129</v>
      </c>
      <c r="BC24" s="14">
        <v>17</v>
      </c>
      <c r="BD24" s="14">
        <v>131</v>
      </c>
      <c r="BE24" s="14">
        <v>0</v>
      </c>
      <c r="BF24" s="14">
        <v>24</v>
      </c>
      <c r="BG24" s="14">
        <v>234</v>
      </c>
      <c r="BH24" s="14">
        <v>1063</v>
      </c>
      <c r="BI24" s="14">
        <v>0</v>
      </c>
      <c r="BJ24" s="13">
        <f t="shared" si="0"/>
        <v>791516</v>
      </c>
      <c r="BK24" s="14">
        <v>644741</v>
      </c>
      <c r="BL24" s="14">
        <v>601750</v>
      </c>
      <c r="BM24" s="14">
        <v>2063</v>
      </c>
      <c r="BN24" s="14">
        <v>117351</v>
      </c>
      <c r="BO24" s="14">
        <v>39186</v>
      </c>
      <c r="BP24" s="14">
        <v>33229</v>
      </c>
      <c r="BQ24" s="14">
        <v>311834</v>
      </c>
      <c r="BR24" s="14">
        <v>3175</v>
      </c>
      <c r="BS24" s="14">
        <v>3170</v>
      </c>
      <c r="BT24" s="14">
        <v>1318</v>
      </c>
      <c r="BU24" s="14">
        <v>745</v>
      </c>
      <c r="BV24" s="14">
        <v>16797</v>
      </c>
      <c r="BW24" s="14">
        <v>2129871</v>
      </c>
      <c r="BX24" s="14">
        <v>4787</v>
      </c>
      <c r="BY24" s="14">
        <v>24580</v>
      </c>
      <c r="BZ24" s="14">
        <v>37053</v>
      </c>
      <c r="CA24" s="14">
        <v>2287</v>
      </c>
      <c r="CB24" s="14">
        <v>6062</v>
      </c>
      <c r="CC24" s="14">
        <v>4267</v>
      </c>
      <c r="CD24" s="14">
        <v>5561</v>
      </c>
      <c r="CE24" s="14">
        <v>152285</v>
      </c>
      <c r="CF24" s="14">
        <v>146928</v>
      </c>
      <c r="CG24" s="14">
        <v>131</v>
      </c>
      <c r="CH24" s="14">
        <v>27512</v>
      </c>
      <c r="CI24" s="14">
        <v>2991</v>
      </c>
      <c r="CJ24" s="14">
        <v>3302</v>
      </c>
      <c r="CK24" s="13">
        <f t="shared" si="11"/>
        <v>6293</v>
      </c>
      <c r="CL24" s="14">
        <v>3169</v>
      </c>
      <c r="CM24" s="14">
        <v>418</v>
      </c>
      <c r="CN24" s="14">
        <v>8166</v>
      </c>
      <c r="CO24" s="14">
        <v>2030</v>
      </c>
      <c r="CP24" s="14">
        <v>9036</v>
      </c>
      <c r="CQ24" s="13">
        <f>SUM(CP24,CO24)</f>
        <v>11066</v>
      </c>
      <c r="CR24" s="14">
        <v>3683</v>
      </c>
      <c r="CS24" s="14">
        <v>1859</v>
      </c>
      <c r="CT24" s="14">
        <v>8349</v>
      </c>
      <c r="CU24" s="14">
        <v>478</v>
      </c>
      <c r="CV24" s="14">
        <v>18629</v>
      </c>
      <c r="CW24" s="14">
        <v>0</v>
      </c>
      <c r="CX24" s="14">
        <v>0</v>
      </c>
      <c r="CY24" s="14">
        <v>4200</v>
      </c>
      <c r="CZ24" s="14">
        <v>114</v>
      </c>
      <c r="DA24" s="14">
        <v>116</v>
      </c>
      <c r="DB24" s="14">
        <v>33991</v>
      </c>
      <c r="DC24" s="14">
        <v>281</v>
      </c>
    </row>
    <row r="25" spans="1:107" ht="15">
      <c r="A25" s="6" t="s">
        <v>193</v>
      </c>
      <c r="B25" s="7">
        <v>0</v>
      </c>
      <c r="C25" s="8">
        <f t="shared" si="3"/>
        <v>13.1</v>
      </c>
      <c r="D25" s="9">
        <v>13.1</v>
      </c>
      <c r="E25" s="9">
        <v>0</v>
      </c>
      <c r="F25" s="9">
        <v>6.5</v>
      </c>
      <c r="G25" s="9">
        <v>20.25</v>
      </c>
      <c r="H25" s="9">
        <v>0</v>
      </c>
      <c r="I25" s="9">
        <v>10.67</v>
      </c>
      <c r="J25" s="8">
        <f t="shared" si="4"/>
        <v>30.270000000000003</v>
      </c>
      <c r="K25" s="10">
        <v>1153178</v>
      </c>
      <c r="L25" s="10">
        <v>1153177.83</v>
      </c>
      <c r="M25" s="11">
        <v>0</v>
      </c>
      <c r="N25" s="15">
        <v>1078032.5</v>
      </c>
      <c r="O25" s="11">
        <f t="shared" si="6"/>
        <v>2231210.5</v>
      </c>
      <c r="P25" s="10">
        <v>207613.21</v>
      </c>
      <c r="Q25" s="10">
        <v>165545</v>
      </c>
      <c r="R25" s="10">
        <v>165545</v>
      </c>
      <c r="S25" s="10">
        <v>0</v>
      </c>
      <c r="T25" s="11">
        <f t="shared" si="7"/>
        <v>284124</v>
      </c>
      <c r="U25" s="10">
        <v>215384</v>
      </c>
      <c r="V25" s="10">
        <v>68740</v>
      </c>
      <c r="W25" s="10">
        <v>4931</v>
      </c>
      <c r="X25" s="10">
        <v>30196</v>
      </c>
      <c r="Y25" s="10">
        <v>400240</v>
      </c>
      <c r="Z25" s="10">
        <v>0</v>
      </c>
      <c r="AA25" s="10">
        <v>12946</v>
      </c>
      <c r="AB25" s="10">
        <v>0</v>
      </c>
      <c r="AC25" s="11">
        <f t="shared" si="8"/>
        <v>897982</v>
      </c>
      <c r="AD25" s="10">
        <v>2304</v>
      </c>
      <c r="AE25" s="10">
        <v>9876.83</v>
      </c>
      <c r="AF25" s="10">
        <v>48509.06</v>
      </c>
      <c r="AG25" s="10">
        <v>73080</v>
      </c>
      <c r="AH25" s="10">
        <v>173062.02</v>
      </c>
      <c r="AI25" s="11">
        <f t="shared" si="1"/>
        <v>3643637.62</v>
      </c>
      <c r="AJ25" s="10">
        <v>915765.09</v>
      </c>
      <c r="AK25" s="11">
        <f t="shared" si="9"/>
        <v>4559402.71</v>
      </c>
      <c r="AL25" s="13">
        <f t="shared" si="10"/>
        <v>11540</v>
      </c>
      <c r="AM25" s="14">
        <v>19453</v>
      </c>
      <c r="AN25" s="14">
        <v>8133</v>
      </c>
      <c r="AO25" s="14">
        <v>2132</v>
      </c>
      <c r="AP25" s="14">
        <v>4001</v>
      </c>
      <c r="AQ25" s="14">
        <v>4132</v>
      </c>
      <c r="AR25" s="14">
        <v>37</v>
      </c>
      <c r="AS25" s="14">
        <v>3370</v>
      </c>
      <c r="AT25" s="14">
        <v>0</v>
      </c>
      <c r="AU25" s="14">
        <v>1243</v>
      </c>
      <c r="AV25" s="14">
        <v>0</v>
      </c>
      <c r="AW25" s="14">
        <v>94</v>
      </c>
      <c r="AX25" s="14">
        <v>156</v>
      </c>
      <c r="AY25" s="14">
        <v>39</v>
      </c>
      <c r="AZ25" s="14">
        <v>23</v>
      </c>
      <c r="BA25" s="14">
        <v>2603</v>
      </c>
      <c r="BB25" s="14">
        <v>5018</v>
      </c>
      <c r="BC25" s="14">
        <v>47</v>
      </c>
      <c r="BD25" s="14">
        <v>251</v>
      </c>
      <c r="BE25" s="14">
        <v>0</v>
      </c>
      <c r="BF25" s="14">
        <v>91</v>
      </c>
      <c r="BG25" s="14">
        <v>463</v>
      </c>
      <c r="BH25" s="14">
        <v>137</v>
      </c>
      <c r="BI25" s="14">
        <v>0</v>
      </c>
      <c r="BJ25" s="13">
        <f t="shared" si="0"/>
        <v>280492</v>
      </c>
      <c r="BK25" s="14" t="s">
        <v>171</v>
      </c>
      <c r="BL25" s="14">
        <v>200583</v>
      </c>
      <c r="BM25" s="14">
        <v>30964</v>
      </c>
      <c r="BN25" s="14">
        <v>25704</v>
      </c>
      <c r="BO25" s="14">
        <v>54205</v>
      </c>
      <c r="BP25" s="14">
        <v>0</v>
      </c>
      <c r="BQ25" s="14">
        <v>0</v>
      </c>
      <c r="BR25" s="14">
        <v>2868</v>
      </c>
      <c r="BS25" s="14">
        <v>2868</v>
      </c>
      <c r="BT25" s="14">
        <v>704</v>
      </c>
      <c r="BU25" s="14">
        <v>361</v>
      </c>
      <c r="BV25" s="14">
        <v>22118</v>
      </c>
      <c r="BW25" s="14">
        <v>970601</v>
      </c>
      <c r="BX25" s="14">
        <v>569</v>
      </c>
      <c r="BY25" s="14">
        <v>1318</v>
      </c>
      <c r="BZ25" s="14">
        <v>19415</v>
      </c>
      <c r="CA25" s="14">
        <v>3203</v>
      </c>
      <c r="CB25" s="14">
        <v>7641</v>
      </c>
      <c r="CC25" s="14">
        <v>1644</v>
      </c>
      <c r="CD25" s="14">
        <v>0</v>
      </c>
      <c r="CE25" s="14">
        <v>52986</v>
      </c>
      <c r="CF25" s="14">
        <v>16867</v>
      </c>
      <c r="CG25" s="14">
        <v>457</v>
      </c>
      <c r="CH25" s="14">
        <v>7747</v>
      </c>
      <c r="CI25" s="14">
        <v>2313</v>
      </c>
      <c r="CJ25" s="14">
        <v>3021</v>
      </c>
      <c r="CK25" s="13">
        <f t="shared" si="11"/>
        <v>5334</v>
      </c>
      <c r="CL25" s="14">
        <v>2446</v>
      </c>
      <c r="CM25" s="14">
        <v>245</v>
      </c>
      <c r="CN25" s="14">
        <v>7100</v>
      </c>
      <c r="CO25" s="14">
        <v>913</v>
      </c>
      <c r="CP25" s="14">
        <v>7783</v>
      </c>
      <c r="CQ25" s="13">
        <f>SUM(CP25,CO25)</f>
        <v>8696</v>
      </c>
      <c r="CR25" s="14">
        <v>5145</v>
      </c>
      <c r="CS25" s="14">
        <v>168</v>
      </c>
      <c r="CT25" s="14">
        <v>5192</v>
      </c>
      <c r="CU25" s="14">
        <v>428</v>
      </c>
      <c r="CV25" s="14">
        <v>9069</v>
      </c>
      <c r="CW25" s="14">
        <v>262.5</v>
      </c>
      <c r="CX25" s="14">
        <v>0</v>
      </c>
      <c r="CY25" s="14">
        <v>269</v>
      </c>
      <c r="CZ25" s="14">
        <v>79</v>
      </c>
      <c r="DA25" s="14">
        <v>57</v>
      </c>
      <c r="DB25" s="14">
        <v>12929</v>
      </c>
      <c r="DC25" s="14">
        <v>282</v>
      </c>
    </row>
    <row r="26" spans="1:107" ht="15">
      <c r="A26" s="6" t="s">
        <v>194</v>
      </c>
      <c r="B26" s="7">
        <v>1</v>
      </c>
      <c r="C26" s="8">
        <f t="shared" si="3"/>
        <v>12.9</v>
      </c>
      <c r="D26" s="9">
        <v>8.9</v>
      </c>
      <c r="E26" s="9">
        <v>4</v>
      </c>
      <c r="F26" s="9">
        <v>25.35</v>
      </c>
      <c r="G26" s="9">
        <v>16.35</v>
      </c>
      <c r="H26" s="9">
        <v>1.5</v>
      </c>
      <c r="I26" s="9">
        <v>18.5</v>
      </c>
      <c r="J26" s="8">
        <f t="shared" si="4"/>
        <v>58.25</v>
      </c>
      <c r="K26" s="10">
        <v>1007754</v>
      </c>
      <c r="L26" s="10">
        <v>640504</v>
      </c>
      <c r="M26" s="11">
        <f t="shared" si="5"/>
        <v>367250</v>
      </c>
      <c r="N26" s="15">
        <v>984281</v>
      </c>
      <c r="O26" s="11">
        <f t="shared" si="6"/>
        <v>1992035</v>
      </c>
      <c r="P26" s="10">
        <v>175859</v>
      </c>
      <c r="Q26" s="10">
        <v>200792</v>
      </c>
      <c r="R26" s="10">
        <v>172670</v>
      </c>
      <c r="S26" s="10">
        <v>28122</v>
      </c>
      <c r="T26" s="11">
        <f t="shared" si="7"/>
        <v>64835</v>
      </c>
      <c r="U26" s="10">
        <v>47204</v>
      </c>
      <c r="V26" s="10">
        <v>17631</v>
      </c>
      <c r="W26" s="10">
        <v>4614</v>
      </c>
      <c r="X26" s="10">
        <v>32529</v>
      </c>
      <c r="Y26" s="10">
        <v>435834</v>
      </c>
      <c r="Z26" s="10">
        <v>64800</v>
      </c>
      <c r="AA26" s="10">
        <v>0</v>
      </c>
      <c r="AB26" s="10">
        <v>25980</v>
      </c>
      <c r="AC26" s="11">
        <f t="shared" si="8"/>
        <v>764584</v>
      </c>
      <c r="AD26" s="10">
        <v>9050</v>
      </c>
      <c r="AE26" s="10">
        <v>83787</v>
      </c>
      <c r="AF26" s="10">
        <v>71386</v>
      </c>
      <c r="AG26" s="10">
        <v>13255</v>
      </c>
      <c r="AH26" s="10">
        <v>78059</v>
      </c>
      <c r="AI26" s="11">
        <f t="shared" si="1"/>
        <v>3188015</v>
      </c>
      <c r="AJ26" s="10">
        <v>0</v>
      </c>
      <c r="AK26" s="11">
        <f t="shared" si="9"/>
        <v>3188015</v>
      </c>
      <c r="AL26" s="13">
        <f t="shared" si="10"/>
        <v>6320</v>
      </c>
      <c r="AM26" s="14">
        <v>9225</v>
      </c>
      <c r="AN26" s="14">
        <v>4790</v>
      </c>
      <c r="AO26" s="14">
        <v>4646</v>
      </c>
      <c r="AP26" s="14">
        <v>4268</v>
      </c>
      <c r="AQ26" s="14">
        <v>499</v>
      </c>
      <c r="AR26" s="14">
        <v>1325</v>
      </c>
      <c r="AS26" s="14">
        <v>205</v>
      </c>
      <c r="AT26" s="14">
        <v>0</v>
      </c>
      <c r="AU26" s="14">
        <v>3116</v>
      </c>
      <c r="AV26" s="14">
        <v>0</v>
      </c>
      <c r="AW26" s="14">
        <v>14</v>
      </c>
      <c r="AX26" s="14">
        <v>14</v>
      </c>
      <c r="AY26" s="14">
        <v>9</v>
      </c>
      <c r="AZ26" s="14">
        <v>2</v>
      </c>
      <c r="BA26" s="14">
        <v>0</v>
      </c>
      <c r="BB26" s="14">
        <v>75</v>
      </c>
      <c r="BC26" s="14">
        <v>0</v>
      </c>
      <c r="BD26" s="14">
        <v>23</v>
      </c>
      <c r="BE26" s="14" t="s">
        <v>171</v>
      </c>
      <c r="BF26" s="14">
        <v>72</v>
      </c>
      <c r="BG26" s="14">
        <v>629</v>
      </c>
      <c r="BH26" s="14">
        <v>5</v>
      </c>
      <c r="BI26" s="14" t="s">
        <v>171</v>
      </c>
      <c r="BJ26" s="13">
        <f t="shared" si="0"/>
        <v>573986</v>
      </c>
      <c r="BK26" s="14">
        <v>437241</v>
      </c>
      <c r="BL26" s="14">
        <v>468959</v>
      </c>
      <c r="BM26" s="14">
        <v>24869</v>
      </c>
      <c r="BN26" s="14">
        <v>92711</v>
      </c>
      <c r="BO26" s="14">
        <v>12316</v>
      </c>
      <c r="BP26" s="14">
        <v>0</v>
      </c>
      <c r="BQ26" s="14">
        <v>0</v>
      </c>
      <c r="BR26" s="14">
        <v>889</v>
      </c>
      <c r="BS26" s="14">
        <v>889</v>
      </c>
      <c r="BT26" s="14">
        <v>643</v>
      </c>
      <c r="BU26" s="14">
        <v>122</v>
      </c>
      <c r="BV26" s="14">
        <v>45145</v>
      </c>
      <c r="BW26" s="14">
        <v>1708488</v>
      </c>
      <c r="BX26" s="14">
        <v>207</v>
      </c>
      <c r="BY26" s="14">
        <v>1361</v>
      </c>
      <c r="BZ26" s="14" t="s">
        <v>171</v>
      </c>
      <c r="CA26" s="14">
        <v>25131</v>
      </c>
      <c r="CB26" s="14">
        <v>12124</v>
      </c>
      <c r="CC26" s="14">
        <v>1955</v>
      </c>
      <c r="CD26" s="14" t="s">
        <v>171</v>
      </c>
      <c r="CE26" s="14">
        <v>230342</v>
      </c>
      <c r="CF26" s="14">
        <v>41293</v>
      </c>
      <c r="CG26" s="14">
        <v>6612</v>
      </c>
      <c r="CH26" s="14">
        <v>60999</v>
      </c>
      <c r="CI26" s="14">
        <v>1754</v>
      </c>
      <c r="CJ26" s="14">
        <v>4803</v>
      </c>
      <c r="CK26" s="13">
        <f t="shared" si="11"/>
        <v>6557</v>
      </c>
      <c r="CL26" s="14">
        <v>3187</v>
      </c>
      <c r="CM26" s="14">
        <v>331</v>
      </c>
      <c r="CN26" s="14">
        <v>7101</v>
      </c>
      <c r="CO26" s="14">
        <v>332</v>
      </c>
      <c r="CP26" s="14">
        <v>1892</v>
      </c>
      <c r="CQ26" s="13">
        <f>SUM(CP26,CO26)</f>
        <v>2224</v>
      </c>
      <c r="CR26" s="14">
        <v>1044</v>
      </c>
      <c r="CS26" s="14">
        <v>40</v>
      </c>
      <c r="CT26" s="14">
        <v>7787</v>
      </c>
      <c r="CU26" s="14">
        <v>462</v>
      </c>
      <c r="CV26" s="14">
        <v>6874</v>
      </c>
      <c r="CW26" s="14">
        <v>0</v>
      </c>
      <c r="CX26" s="14">
        <v>0</v>
      </c>
      <c r="CY26" s="14">
        <v>803</v>
      </c>
      <c r="CZ26" s="14">
        <v>92</v>
      </c>
      <c r="DA26" s="14">
        <v>62</v>
      </c>
      <c r="DB26" s="14">
        <v>4505</v>
      </c>
      <c r="DC26" s="14">
        <v>1605</v>
      </c>
    </row>
    <row r="27" spans="1:107" ht="15">
      <c r="A27" s="6" t="s">
        <v>195</v>
      </c>
      <c r="B27" s="7">
        <v>1</v>
      </c>
      <c r="C27" s="8">
        <f t="shared" si="3"/>
        <v>10</v>
      </c>
      <c r="D27" s="9">
        <v>9</v>
      </c>
      <c r="E27" s="9">
        <v>1</v>
      </c>
      <c r="F27" s="9">
        <v>16.5</v>
      </c>
      <c r="G27" s="9">
        <v>13.5</v>
      </c>
      <c r="H27" s="9">
        <v>0</v>
      </c>
      <c r="I27" s="9">
        <v>10.2</v>
      </c>
      <c r="J27" s="8">
        <f t="shared" si="4"/>
        <v>36.7</v>
      </c>
      <c r="K27" s="10">
        <v>794444</v>
      </c>
      <c r="L27" s="10">
        <v>678728</v>
      </c>
      <c r="M27" s="11">
        <f t="shared" si="5"/>
        <v>115716</v>
      </c>
      <c r="N27" s="15">
        <v>758394</v>
      </c>
      <c r="O27" s="11">
        <f t="shared" si="6"/>
        <v>1552838</v>
      </c>
      <c r="P27" s="10">
        <v>165385</v>
      </c>
      <c r="Q27" s="10">
        <v>136958</v>
      </c>
      <c r="R27" s="10">
        <v>136958</v>
      </c>
      <c r="S27" s="10" t="s">
        <v>171</v>
      </c>
      <c r="T27" s="11">
        <f t="shared" si="7"/>
        <v>374057</v>
      </c>
      <c r="U27" s="10">
        <v>270337</v>
      </c>
      <c r="V27" s="10">
        <v>103720</v>
      </c>
      <c r="W27" s="10" t="s">
        <v>171</v>
      </c>
      <c r="X27" s="10" t="s">
        <v>171</v>
      </c>
      <c r="Y27" s="10">
        <v>248999</v>
      </c>
      <c r="Z27" s="10">
        <v>248999</v>
      </c>
      <c r="AA27" s="10">
        <v>11980</v>
      </c>
      <c r="AB27" s="10">
        <v>0</v>
      </c>
      <c r="AC27" s="11">
        <f t="shared" si="8"/>
        <v>771994</v>
      </c>
      <c r="AD27" s="10">
        <v>3900</v>
      </c>
      <c r="AE27" s="10">
        <v>31840</v>
      </c>
      <c r="AF27" s="10">
        <v>126162</v>
      </c>
      <c r="AG27" s="10">
        <v>38313</v>
      </c>
      <c r="AH27" s="10">
        <v>108697</v>
      </c>
      <c r="AI27" s="11">
        <f t="shared" si="1"/>
        <v>2799129</v>
      </c>
      <c r="AJ27" s="10">
        <v>639291</v>
      </c>
      <c r="AK27" s="11">
        <f t="shared" si="9"/>
        <v>3438420</v>
      </c>
      <c r="AL27" s="13">
        <f t="shared" si="10"/>
        <v>5095</v>
      </c>
      <c r="AM27" s="14">
        <v>3937</v>
      </c>
      <c r="AN27" s="14">
        <v>4953</v>
      </c>
      <c r="AO27" s="14">
        <v>0</v>
      </c>
      <c r="AP27" s="14">
        <v>3897</v>
      </c>
      <c r="AQ27" s="14">
        <v>1056</v>
      </c>
      <c r="AR27" s="14">
        <v>0</v>
      </c>
      <c r="AS27" s="14">
        <v>142</v>
      </c>
      <c r="AT27" s="14" t="s">
        <v>171</v>
      </c>
      <c r="AU27" s="14">
        <v>4690</v>
      </c>
      <c r="AV27" s="14">
        <v>1463</v>
      </c>
      <c r="AW27" s="14">
        <v>0</v>
      </c>
      <c r="AX27" s="14">
        <v>0</v>
      </c>
      <c r="AY27" s="14">
        <v>0</v>
      </c>
      <c r="AZ27" s="14" t="s">
        <v>171</v>
      </c>
      <c r="BA27" s="14">
        <v>0</v>
      </c>
      <c r="BB27" s="14">
        <v>2348</v>
      </c>
      <c r="BC27" s="14">
        <v>0</v>
      </c>
      <c r="BD27" s="14">
        <v>52</v>
      </c>
      <c r="BE27" s="14">
        <v>0</v>
      </c>
      <c r="BF27" s="14">
        <v>42</v>
      </c>
      <c r="BG27" s="14">
        <v>174</v>
      </c>
      <c r="BH27" s="14">
        <v>2</v>
      </c>
      <c r="BI27" s="14" t="s">
        <v>171</v>
      </c>
      <c r="BJ27" s="13">
        <f t="shared" si="0"/>
        <v>372636</v>
      </c>
      <c r="BK27" s="14">
        <v>325061</v>
      </c>
      <c r="BL27" s="14">
        <v>355903</v>
      </c>
      <c r="BM27" s="14">
        <v>6044</v>
      </c>
      <c r="BN27" s="14">
        <v>10283</v>
      </c>
      <c r="BO27" s="14">
        <v>6450</v>
      </c>
      <c r="BP27" s="14" t="s">
        <v>171</v>
      </c>
      <c r="BQ27" s="14">
        <v>117273</v>
      </c>
      <c r="BR27" s="14">
        <v>841</v>
      </c>
      <c r="BS27" s="14">
        <v>841</v>
      </c>
      <c r="BT27" s="14">
        <v>674</v>
      </c>
      <c r="BU27" s="14" t="s">
        <v>171</v>
      </c>
      <c r="BV27" s="14">
        <v>9698</v>
      </c>
      <c r="BW27" s="14">
        <v>1141337</v>
      </c>
      <c r="BX27" s="14">
        <v>2570</v>
      </c>
      <c r="BY27" s="14">
        <v>10167</v>
      </c>
      <c r="BZ27" s="14">
        <v>1268</v>
      </c>
      <c r="CA27" s="14">
        <v>2066</v>
      </c>
      <c r="CB27" s="14">
        <v>3019</v>
      </c>
      <c r="CC27" s="14">
        <v>189</v>
      </c>
      <c r="CD27" s="14" t="s">
        <v>171</v>
      </c>
      <c r="CE27" s="14">
        <v>49615</v>
      </c>
      <c r="CF27" s="14">
        <v>12365</v>
      </c>
      <c r="CG27" s="14">
        <v>0</v>
      </c>
      <c r="CH27" s="14">
        <v>6566</v>
      </c>
      <c r="CI27" s="14">
        <v>2037</v>
      </c>
      <c r="CJ27" s="14">
        <v>4258</v>
      </c>
      <c r="CK27" s="13">
        <f t="shared" si="11"/>
        <v>6295</v>
      </c>
      <c r="CL27" s="14">
        <v>6295</v>
      </c>
      <c r="CM27" s="14">
        <v>3497</v>
      </c>
      <c r="CN27" s="14">
        <v>220</v>
      </c>
      <c r="CO27" s="14" t="s">
        <v>171</v>
      </c>
      <c r="CP27" s="14">
        <v>2590</v>
      </c>
      <c r="CQ27" s="13">
        <v>2543</v>
      </c>
      <c r="CR27" s="14">
        <v>2904</v>
      </c>
      <c r="CS27" s="14">
        <v>245</v>
      </c>
      <c r="CT27" s="14" t="s">
        <v>171</v>
      </c>
      <c r="CU27" s="14">
        <v>173</v>
      </c>
      <c r="CV27" s="14">
        <v>3903</v>
      </c>
      <c r="CW27" s="14">
        <v>135</v>
      </c>
      <c r="CX27" s="14">
        <v>108</v>
      </c>
      <c r="CY27" s="14">
        <v>332</v>
      </c>
      <c r="CZ27" s="14">
        <v>81</v>
      </c>
      <c r="DA27" s="14">
        <v>69</v>
      </c>
      <c r="DB27" s="14">
        <v>8497</v>
      </c>
      <c r="DC27" s="14">
        <v>260</v>
      </c>
    </row>
    <row r="28" spans="1:107" ht="15.75" thickBot="1">
      <c r="A28" s="21" t="s">
        <v>196</v>
      </c>
      <c r="B28" s="29">
        <f>SUM(B5:B27)</f>
        <v>11</v>
      </c>
      <c r="C28" s="30">
        <f>SUM(C5:C27)</f>
        <v>446.50000000000006</v>
      </c>
      <c r="D28" s="30">
        <f aca="true" t="shared" si="12" ref="D28:I28">SUM(D5:D27)</f>
        <v>382.5</v>
      </c>
      <c r="E28" s="30">
        <f t="shared" si="12"/>
        <v>64</v>
      </c>
      <c r="F28" s="30">
        <f t="shared" si="12"/>
        <v>633.44</v>
      </c>
      <c r="G28" s="30">
        <f t="shared" si="12"/>
        <v>460.94</v>
      </c>
      <c r="H28" s="30">
        <f t="shared" si="12"/>
        <v>8.5</v>
      </c>
      <c r="I28" s="30">
        <f t="shared" si="12"/>
        <v>453.64292671574844</v>
      </c>
      <c r="J28" s="30">
        <f>SUM(J5:J27)</f>
        <v>1542.0829267157485</v>
      </c>
      <c r="K28" s="31">
        <f>SUM(K5:K27)</f>
        <v>35241055.08</v>
      </c>
      <c r="L28" s="31">
        <f aca="true" t="shared" si="13" ref="L28:AK28">SUM(L5:L27)</f>
        <v>29967091.909999996</v>
      </c>
      <c r="M28" s="31">
        <f t="shared" si="13"/>
        <v>5273963</v>
      </c>
      <c r="N28" s="31">
        <f t="shared" si="13"/>
        <v>29915620.5</v>
      </c>
      <c r="O28" s="31">
        <f t="shared" si="13"/>
        <v>65156675.58</v>
      </c>
      <c r="P28" s="31">
        <f t="shared" si="13"/>
        <v>7028579.75</v>
      </c>
      <c r="Q28" s="31">
        <f t="shared" si="13"/>
        <v>8784128.93</v>
      </c>
      <c r="R28" s="31">
        <f t="shared" si="13"/>
        <v>7898623</v>
      </c>
      <c r="S28" s="31">
        <f>SUM(S5:S27)</f>
        <v>519840</v>
      </c>
      <c r="T28" s="31">
        <f t="shared" si="13"/>
        <v>7829774.67</v>
      </c>
      <c r="U28" s="31">
        <f t="shared" si="13"/>
        <v>5464298.42</v>
      </c>
      <c r="V28" s="31">
        <f t="shared" si="13"/>
        <v>2365476.25</v>
      </c>
      <c r="W28" s="31">
        <f t="shared" si="13"/>
        <v>607400.71</v>
      </c>
      <c r="X28" s="31">
        <f t="shared" si="13"/>
        <v>513439.47</v>
      </c>
      <c r="Y28" s="31">
        <f>SUM(Y5:Y27)</f>
        <v>15892052</v>
      </c>
      <c r="Z28" s="31">
        <f t="shared" si="13"/>
        <v>10958533.440000001</v>
      </c>
      <c r="AA28" s="31">
        <f t="shared" si="13"/>
        <v>782869.7</v>
      </c>
      <c r="AB28" s="31">
        <f t="shared" si="13"/>
        <v>57209</v>
      </c>
      <c r="AC28" s="31">
        <f t="shared" si="13"/>
        <v>34466874.480000004</v>
      </c>
      <c r="AD28" s="31">
        <f t="shared" si="13"/>
        <v>373325</v>
      </c>
      <c r="AE28" s="31">
        <f t="shared" si="13"/>
        <v>1601417.83</v>
      </c>
      <c r="AF28" s="31">
        <f t="shared" si="13"/>
        <v>4910951.6899999995</v>
      </c>
      <c r="AG28" s="31">
        <f t="shared" si="13"/>
        <v>1547910</v>
      </c>
      <c r="AH28" s="31">
        <f t="shared" si="13"/>
        <v>4755145.069999999</v>
      </c>
      <c r="AI28" s="31">
        <f t="shared" si="13"/>
        <v>119840879.4</v>
      </c>
      <c r="AJ28" s="31">
        <f t="shared" si="13"/>
        <v>8040688.09</v>
      </c>
      <c r="AK28" s="31">
        <f t="shared" si="13"/>
        <v>127881567.49</v>
      </c>
      <c r="AL28" s="32">
        <f>SUM(AL5:AL27)</f>
        <v>348759</v>
      </c>
      <c r="AM28" s="32">
        <f aca="true" t="shared" si="14" ref="AM28:BL28">SUM(AM5:AM27)</f>
        <v>508158</v>
      </c>
      <c r="AN28" s="32">
        <f t="shared" si="14"/>
        <v>293493</v>
      </c>
      <c r="AO28" s="32">
        <f t="shared" si="14"/>
        <v>275311</v>
      </c>
      <c r="AP28" s="32">
        <f t="shared" si="14"/>
        <v>171820</v>
      </c>
      <c r="AQ28" s="32">
        <f t="shared" si="14"/>
        <v>117001</v>
      </c>
      <c r="AR28" s="32">
        <f t="shared" si="14"/>
        <v>25363</v>
      </c>
      <c r="AS28" s="32">
        <f t="shared" si="14"/>
        <v>9202</v>
      </c>
      <c r="AT28" s="32">
        <f t="shared" si="14"/>
        <v>20701</v>
      </c>
      <c r="AU28" s="32">
        <f t="shared" si="14"/>
        <v>172716</v>
      </c>
      <c r="AV28" s="32">
        <f t="shared" si="14"/>
        <v>22375</v>
      </c>
      <c r="AW28" s="32">
        <f t="shared" si="14"/>
        <v>2010</v>
      </c>
      <c r="AX28" s="32">
        <f t="shared" si="14"/>
        <v>15933</v>
      </c>
      <c r="AY28" s="32">
        <f t="shared" si="14"/>
        <v>574</v>
      </c>
      <c r="AZ28" s="32">
        <f t="shared" si="14"/>
        <v>212</v>
      </c>
      <c r="BA28" s="32">
        <f>SUM(BA5:BA27)</f>
        <v>88269</v>
      </c>
      <c r="BB28" s="32">
        <f t="shared" si="14"/>
        <v>219757</v>
      </c>
      <c r="BC28" s="32">
        <f t="shared" si="14"/>
        <v>894.72</v>
      </c>
      <c r="BD28" s="32">
        <f t="shared" si="14"/>
        <v>5374</v>
      </c>
      <c r="BE28" s="32">
        <f t="shared" si="14"/>
        <v>21855</v>
      </c>
      <c r="BF28" s="32">
        <f t="shared" si="14"/>
        <v>7549</v>
      </c>
      <c r="BG28" s="32">
        <f t="shared" si="14"/>
        <v>11619</v>
      </c>
      <c r="BH28" s="32">
        <f t="shared" si="14"/>
        <v>3481</v>
      </c>
      <c r="BI28" s="32">
        <f t="shared" si="14"/>
        <v>10259</v>
      </c>
      <c r="BJ28" s="32">
        <f>SUM(BJ5:BJ27)</f>
        <v>19465754</v>
      </c>
      <c r="BK28" s="32">
        <f t="shared" si="14"/>
        <v>12502939</v>
      </c>
      <c r="BL28" s="32">
        <f t="shared" si="14"/>
        <v>15605213</v>
      </c>
      <c r="BM28" s="32">
        <f>SUM(BM5:BM27)</f>
        <v>943493</v>
      </c>
      <c r="BN28" s="32">
        <f>SUM(BN5:BN27)</f>
        <v>3250866</v>
      </c>
      <c r="BO28" s="32">
        <f>SUM(BO5:BO27)</f>
        <v>457941</v>
      </c>
      <c r="BP28" s="32">
        <f>SUM(BP5:BP27)</f>
        <v>151734</v>
      </c>
      <c r="BQ28" s="32">
        <f aca="true" t="shared" si="15" ref="BQ28:CY28">SUM(BQ5:BQ27)</f>
        <v>3984640</v>
      </c>
      <c r="BR28" s="32">
        <f t="shared" si="15"/>
        <v>53067</v>
      </c>
      <c r="BS28" s="32">
        <f t="shared" si="15"/>
        <v>34923</v>
      </c>
      <c r="BT28" s="32">
        <f t="shared" si="15"/>
        <v>21274</v>
      </c>
      <c r="BU28" s="32">
        <f t="shared" si="15"/>
        <v>8849</v>
      </c>
      <c r="BV28" s="32">
        <f t="shared" si="15"/>
        <v>503318</v>
      </c>
      <c r="BW28" s="32">
        <f t="shared" si="15"/>
        <v>31226795</v>
      </c>
      <c r="BX28" s="32">
        <f t="shared" si="15"/>
        <v>184631.45</v>
      </c>
      <c r="BY28" s="32">
        <f t="shared" si="15"/>
        <v>657696</v>
      </c>
      <c r="BZ28" s="32">
        <f t="shared" si="15"/>
        <v>556070</v>
      </c>
      <c r="CA28" s="32">
        <f t="shared" si="15"/>
        <v>356172</v>
      </c>
      <c r="CB28" s="32">
        <f t="shared" si="15"/>
        <v>300813</v>
      </c>
      <c r="CC28" s="32">
        <f t="shared" si="15"/>
        <v>49851</v>
      </c>
      <c r="CD28" s="32">
        <f t="shared" si="15"/>
        <v>1697903</v>
      </c>
      <c r="CE28" s="32">
        <f t="shared" si="15"/>
        <v>3051068</v>
      </c>
      <c r="CF28" s="32">
        <f t="shared" si="15"/>
        <v>1824937</v>
      </c>
      <c r="CG28" s="32">
        <f t="shared" si="15"/>
        <v>244017</v>
      </c>
      <c r="CH28" s="32">
        <f t="shared" si="15"/>
        <v>997386</v>
      </c>
      <c r="CI28" s="32">
        <f t="shared" si="15"/>
        <v>69876</v>
      </c>
      <c r="CJ28" s="32">
        <f t="shared" si="15"/>
        <v>96787</v>
      </c>
      <c r="CK28" s="32">
        <f t="shared" si="15"/>
        <v>166663</v>
      </c>
      <c r="CL28" s="32">
        <f t="shared" si="15"/>
        <v>93955</v>
      </c>
      <c r="CM28" s="32">
        <f t="shared" si="15"/>
        <v>12060</v>
      </c>
      <c r="CN28" s="32">
        <f>SUM(CN5:CN27)</f>
        <v>130117</v>
      </c>
      <c r="CO28" s="32">
        <f t="shared" si="15"/>
        <v>66121</v>
      </c>
      <c r="CP28" s="32">
        <f t="shared" si="15"/>
        <v>124162</v>
      </c>
      <c r="CQ28" s="32">
        <f t="shared" si="15"/>
        <v>190236</v>
      </c>
      <c r="CR28" s="32">
        <f t="shared" si="15"/>
        <v>86987</v>
      </c>
      <c r="CS28" s="32">
        <f t="shared" si="15"/>
        <v>12298</v>
      </c>
      <c r="CT28" s="32">
        <f>SUM(CT5:CT27)</f>
        <v>120770</v>
      </c>
      <c r="CU28" s="32">
        <f t="shared" si="15"/>
        <v>8419</v>
      </c>
      <c r="CV28" s="32">
        <f>SUM(CV5:CV27)</f>
        <v>211682</v>
      </c>
      <c r="CW28" s="32">
        <f t="shared" si="15"/>
        <v>2491</v>
      </c>
      <c r="CX28" s="32">
        <f t="shared" si="15"/>
        <v>13053</v>
      </c>
      <c r="CY28" s="32">
        <f t="shared" si="15"/>
        <v>35519</v>
      </c>
      <c r="CZ28" s="32" t="s">
        <v>197</v>
      </c>
      <c r="DA28" s="32" t="s">
        <v>198</v>
      </c>
      <c r="DB28" s="32" t="s">
        <v>199</v>
      </c>
      <c r="DC28" s="32" t="s">
        <v>200</v>
      </c>
    </row>
  </sheetData>
  <sheetProtection/>
  <mergeCells count="28">
    <mergeCell ref="B1:J1"/>
    <mergeCell ref="K1:L1"/>
    <mergeCell ref="M1:P1"/>
    <mergeCell ref="Q1:U1"/>
    <mergeCell ref="V1:AF1"/>
    <mergeCell ref="AG1:AK1"/>
    <mergeCell ref="AL1:AP1"/>
    <mergeCell ref="AQ1:BB1"/>
    <mergeCell ref="BC1:BI1"/>
    <mergeCell ref="BJ1:BM1"/>
    <mergeCell ref="BN1:BX1"/>
    <mergeCell ref="BY1:CG1"/>
    <mergeCell ref="CH1:CS1"/>
    <mergeCell ref="CU1:DC1"/>
    <mergeCell ref="C2:J2"/>
    <mergeCell ref="K2:L2"/>
    <mergeCell ref="M2:P2"/>
    <mergeCell ref="Q2:U2"/>
    <mergeCell ref="V2:AF2"/>
    <mergeCell ref="AG2:AK2"/>
    <mergeCell ref="AL2:AP2"/>
    <mergeCell ref="AQ2:BB2"/>
    <mergeCell ref="BC2:BI2"/>
    <mergeCell ref="BJ2:BM2"/>
    <mergeCell ref="BN2:BX2"/>
    <mergeCell ref="BY2:CG2"/>
    <mergeCell ref="CH2:CS2"/>
    <mergeCell ref="CU2:DC2"/>
  </mergeCells>
  <printOptions/>
  <pageMargins left="0.25" right="0.25" top="0.75" bottom="0.75" header="0.3" footer="0.3"/>
  <pageSetup horizontalDpi="600" verticalDpi="600" orientation="landscape" r:id="rId1"/>
  <headerFooter>
    <oddHeader>&amp;C&amp;"-,Bold"&amp;14Appendix B: CSU Annual Libraries Statistics: Cumulative Data, 2007-2008</oddHeader>
    <oddFooter>&amp;CPage 24 of 33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28"/>
  <sheetViews>
    <sheetView workbookViewId="0" topLeftCell="A3">
      <selection activeCell="B3" sqref="B3"/>
    </sheetView>
  </sheetViews>
  <sheetFormatPr defaultColWidth="9.140625" defaultRowHeight="15"/>
  <cols>
    <col min="1" max="1" width="17.421875" style="0" customWidth="1"/>
    <col min="2" max="10" width="0" style="0" hidden="1" customWidth="1"/>
    <col min="11" max="11" width="13.421875" style="0" hidden="1" customWidth="1"/>
    <col min="12" max="12" width="12.00390625" style="0" hidden="1" customWidth="1"/>
    <col min="13" max="13" width="13.140625" style="0" customWidth="1"/>
    <col min="14" max="15" width="12.8515625" style="0" customWidth="1"/>
    <col min="16" max="16" width="11.8515625" style="0" customWidth="1"/>
    <col min="17" max="17" width="11.421875" style="0" customWidth="1"/>
    <col min="18" max="18" width="10.421875" style="0" customWidth="1"/>
    <col min="20" max="20" width="12.8515625" style="0" customWidth="1"/>
    <col min="21" max="21" width="12.7109375" style="0" customWidth="1"/>
    <col min="22" max="22" width="10.8515625" style="0" hidden="1" customWidth="1"/>
    <col min="23" max="24" width="0" style="0" hidden="1" customWidth="1"/>
    <col min="25" max="25" width="12.421875" style="0" hidden="1" customWidth="1"/>
    <col min="26" max="26" width="11.57421875" style="0" hidden="1" customWidth="1"/>
    <col min="27" max="28" width="0" style="0" hidden="1" customWidth="1"/>
    <col min="29" max="29" width="12.00390625" style="0" hidden="1" customWidth="1"/>
    <col min="30" max="30" width="0" style="0" hidden="1" customWidth="1"/>
    <col min="31" max="31" width="11.8515625" style="0" hidden="1" customWidth="1"/>
    <col min="32" max="32" width="11.57421875" style="0" hidden="1" customWidth="1"/>
    <col min="33" max="34" width="11.421875" style="0" hidden="1" customWidth="1"/>
    <col min="35" max="35" width="12.421875" style="0" hidden="1" customWidth="1"/>
    <col min="36" max="36" width="11.7109375" style="0" hidden="1" customWidth="1"/>
    <col min="37" max="37" width="13.7109375" style="0" hidden="1" customWidth="1"/>
    <col min="38" max="38" width="12.140625" style="0" hidden="1" customWidth="1"/>
    <col min="39" max="39" width="9.7109375" style="0" hidden="1" customWidth="1"/>
    <col min="40" max="47" width="0" style="0" hidden="1" customWidth="1"/>
    <col min="48" max="48" width="10.57421875" style="0" hidden="1" customWidth="1"/>
    <col min="49" max="54" width="0" style="0" hidden="1" customWidth="1"/>
    <col min="55" max="55" width="11.00390625" style="0" hidden="1" customWidth="1"/>
    <col min="56" max="56" width="11.28125" style="0" hidden="1" customWidth="1"/>
    <col min="57" max="61" width="0" style="0" hidden="1" customWidth="1"/>
    <col min="62" max="62" width="12.00390625" style="0" hidden="1" customWidth="1"/>
    <col min="63" max="63" width="11.140625" style="0" hidden="1" customWidth="1"/>
    <col min="64" max="64" width="11.57421875" style="0" hidden="1" customWidth="1"/>
    <col min="65" max="65" width="0" style="0" hidden="1" customWidth="1"/>
    <col min="66" max="66" width="9.8515625" style="0" hidden="1" customWidth="1"/>
    <col min="67" max="67" width="0" style="0" hidden="1" customWidth="1"/>
    <col min="68" max="68" width="10.421875" style="0" hidden="1" customWidth="1"/>
    <col min="69" max="69" width="10.7109375" style="0" hidden="1" customWidth="1"/>
    <col min="70" max="71" width="0" style="0" hidden="1" customWidth="1"/>
    <col min="72" max="72" width="9.8515625" style="0" hidden="1" customWidth="1"/>
    <col min="73" max="74" width="0" style="0" hidden="1" customWidth="1"/>
    <col min="75" max="75" width="12.421875" style="0" hidden="1" customWidth="1"/>
    <col min="76" max="77" width="0" style="0" hidden="1" customWidth="1"/>
    <col min="78" max="78" width="12.00390625" style="0" hidden="1" customWidth="1"/>
    <col min="79" max="81" width="0" style="0" hidden="1" customWidth="1"/>
    <col min="82" max="82" width="11.421875" style="0" hidden="1" customWidth="1"/>
    <col min="83" max="83" width="10.00390625" style="0" hidden="1" customWidth="1"/>
    <col min="84" max="84" width="10.28125" style="0" hidden="1" customWidth="1"/>
    <col min="85" max="85" width="10.8515625" style="0" hidden="1" customWidth="1"/>
    <col min="86" max="86" width="10.57421875" style="0" hidden="1" customWidth="1"/>
    <col min="87" max="87" width="10.140625" style="0" hidden="1" customWidth="1"/>
    <col min="88" max="97" width="0" style="0" hidden="1" customWidth="1"/>
    <col min="98" max="98" width="16.140625" style="0" hidden="1" customWidth="1"/>
    <col min="99" max="103" width="0" style="0" hidden="1" customWidth="1"/>
    <col min="104" max="104" width="10.421875" style="0" hidden="1" customWidth="1"/>
    <col min="105" max="105" width="11.7109375" style="0" hidden="1" customWidth="1"/>
    <col min="106" max="106" width="14.140625" style="0" hidden="1" customWidth="1"/>
    <col min="107" max="107" width="11.140625" style="0" hidden="1" customWidth="1"/>
  </cols>
  <sheetData>
    <row r="1" spans="1:107" s="37" customFormat="1" ht="15.75">
      <c r="A1" s="35"/>
      <c r="B1" s="46"/>
      <c r="C1" s="46"/>
      <c r="D1" s="46"/>
      <c r="E1" s="46"/>
      <c r="F1" s="46"/>
      <c r="G1" s="46"/>
      <c r="H1" s="46"/>
      <c r="I1" s="46"/>
      <c r="J1" s="46"/>
      <c r="K1" s="50" t="s">
        <v>0</v>
      </c>
      <c r="L1" s="50"/>
      <c r="M1" s="44" t="s">
        <v>0</v>
      </c>
      <c r="N1" s="44"/>
      <c r="O1" s="44"/>
      <c r="P1" s="44"/>
      <c r="Q1" s="44" t="s">
        <v>0</v>
      </c>
      <c r="R1" s="44"/>
      <c r="S1" s="44"/>
      <c r="T1" s="44"/>
      <c r="U1" s="44"/>
      <c r="V1" s="44" t="s">
        <v>0</v>
      </c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 t="s">
        <v>0</v>
      </c>
      <c r="AH1" s="44"/>
      <c r="AI1" s="44"/>
      <c r="AJ1" s="44"/>
      <c r="AK1" s="44"/>
      <c r="AL1" s="45" t="s">
        <v>1</v>
      </c>
      <c r="AM1" s="45"/>
      <c r="AN1" s="45"/>
      <c r="AO1" s="45"/>
      <c r="AP1" s="45"/>
      <c r="AQ1" s="45" t="s">
        <v>1</v>
      </c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 t="s">
        <v>1</v>
      </c>
      <c r="BD1" s="45"/>
      <c r="BE1" s="45"/>
      <c r="BF1" s="45"/>
      <c r="BG1" s="45"/>
      <c r="BH1" s="45"/>
      <c r="BI1" s="45"/>
      <c r="BJ1" s="44" t="s">
        <v>1</v>
      </c>
      <c r="BK1" s="44"/>
      <c r="BL1" s="44"/>
      <c r="BM1" s="44"/>
      <c r="BN1" s="44" t="s">
        <v>1</v>
      </c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 t="s">
        <v>1</v>
      </c>
      <c r="BZ1" s="44"/>
      <c r="CA1" s="44"/>
      <c r="CB1" s="44"/>
      <c r="CC1" s="44"/>
      <c r="CD1" s="44"/>
      <c r="CE1" s="44"/>
      <c r="CF1" s="44"/>
      <c r="CG1" s="44"/>
      <c r="CH1" s="44" t="s">
        <v>8</v>
      </c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0" t="s">
        <v>8</v>
      </c>
      <c r="CU1" s="54" t="s">
        <v>8</v>
      </c>
      <c r="CV1" s="54"/>
      <c r="CW1" s="54"/>
      <c r="CX1" s="54"/>
      <c r="CY1" s="54"/>
      <c r="CZ1" s="54"/>
      <c r="DA1" s="54"/>
      <c r="DB1" s="54"/>
      <c r="DC1" s="55"/>
    </row>
    <row r="2" spans="1:107" s="33" customFormat="1" ht="27" customHeight="1">
      <c r="A2" s="36"/>
      <c r="B2" s="38" t="s">
        <v>2</v>
      </c>
      <c r="C2" s="47" t="s">
        <v>3</v>
      </c>
      <c r="D2" s="48"/>
      <c r="E2" s="48"/>
      <c r="F2" s="48"/>
      <c r="G2" s="48"/>
      <c r="H2" s="48"/>
      <c r="I2" s="48"/>
      <c r="J2" s="48"/>
      <c r="K2" s="49" t="s">
        <v>4</v>
      </c>
      <c r="L2" s="49"/>
      <c r="M2" s="49" t="s">
        <v>4</v>
      </c>
      <c r="N2" s="49"/>
      <c r="O2" s="49"/>
      <c r="P2" s="49"/>
      <c r="Q2" s="43" t="s">
        <v>5</v>
      </c>
      <c r="R2" s="43"/>
      <c r="S2" s="43"/>
      <c r="T2" s="43"/>
      <c r="U2" s="43"/>
      <c r="V2" s="43" t="s">
        <v>5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 t="s">
        <v>5</v>
      </c>
      <c r="AH2" s="43"/>
      <c r="AI2" s="43"/>
      <c r="AJ2" s="43"/>
      <c r="AK2" s="43"/>
      <c r="AL2" s="43" t="s">
        <v>6</v>
      </c>
      <c r="AM2" s="43"/>
      <c r="AN2" s="43"/>
      <c r="AO2" s="43"/>
      <c r="AP2" s="43"/>
      <c r="AQ2" s="43" t="s">
        <v>6</v>
      </c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 t="s">
        <v>6</v>
      </c>
      <c r="BD2" s="43"/>
      <c r="BE2" s="43"/>
      <c r="BF2" s="43"/>
      <c r="BG2" s="43"/>
      <c r="BH2" s="43"/>
      <c r="BI2" s="43"/>
      <c r="BJ2" s="43" t="s">
        <v>7</v>
      </c>
      <c r="BK2" s="43"/>
      <c r="BL2" s="43"/>
      <c r="BM2" s="43"/>
      <c r="BN2" s="43" t="s">
        <v>7</v>
      </c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 t="s">
        <v>7</v>
      </c>
      <c r="BZ2" s="43"/>
      <c r="CA2" s="43"/>
      <c r="CB2" s="43"/>
      <c r="CC2" s="43"/>
      <c r="CD2" s="43"/>
      <c r="CE2" s="43"/>
      <c r="CF2" s="43"/>
      <c r="CG2" s="43"/>
      <c r="CH2" s="48" t="s">
        <v>216</v>
      </c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39" t="s">
        <v>216</v>
      </c>
      <c r="CU2" s="52" t="s">
        <v>217</v>
      </c>
      <c r="CV2" s="52"/>
      <c r="CW2" s="52"/>
      <c r="CX2" s="52"/>
      <c r="CY2" s="52"/>
      <c r="CZ2" s="52"/>
      <c r="DA2" s="52"/>
      <c r="DB2" s="52"/>
      <c r="DC2" s="56"/>
    </row>
    <row r="3" spans="1:107" s="28" customFormat="1" ht="96.75" customHeight="1">
      <c r="A3" s="22"/>
      <c r="B3" s="23" t="s">
        <v>9</v>
      </c>
      <c r="C3" s="23" t="s">
        <v>10</v>
      </c>
      <c r="D3" s="23" t="s">
        <v>11</v>
      </c>
      <c r="E3" s="23" t="s">
        <v>12</v>
      </c>
      <c r="F3" s="23" t="s">
        <v>13</v>
      </c>
      <c r="G3" s="23" t="s">
        <v>14</v>
      </c>
      <c r="H3" s="23" t="s">
        <v>15</v>
      </c>
      <c r="I3" s="23" t="s">
        <v>16</v>
      </c>
      <c r="J3" s="24" t="s">
        <v>201</v>
      </c>
      <c r="K3" s="25" t="s">
        <v>17</v>
      </c>
      <c r="L3" s="25" t="s">
        <v>18</v>
      </c>
      <c r="M3" s="23" t="s">
        <v>19</v>
      </c>
      <c r="N3" s="23" t="s">
        <v>20</v>
      </c>
      <c r="O3" s="24" t="s">
        <v>202</v>
      </c>
      <c r="P3" s="23" t="s">
        <v>21</v>
      </c>
      <c r="Q3" s="23" t="s">
        <v>22</v>
      </c>
      <c r="R3" s="23" t="s">
        <v>23</v>
      </c>
      <c r="S3" s="23" t="s">
        <v>24</v>
      </c>
      <c r="T3" s="23" t="s">
        <v>25</v>
      </c>
      <c r="U3" s="34" t="s">
        <v>26</v>
      </c>
      <c r="V3" s="23" t="s">
        <v>27</v>
      </c>
      <c r="W3" s="23" t="s">
        <v>28</v>
      </c>
      <c r="X3" s="23" t="s">
        <v>29</v>
      </c>
      <c r="Y3" s="23" t="s">
        <v>209</v>
      </c>
      <c r="Z3" s="23" t="s">
        <v>30</v>
      </c>
      <c r="AA3" s="23" t="s">
        <v>31</v>
      </c>
      <c r="AB3" s="23" t="s">
        <v>32</v>
      </c>
      <c r="AC3" s="24" t="s">
        <v>203</v>
      </c>
      <c r="AD3" s="23" t="s">
        <v>210</v>
      </c>
      <c r="AE3" s="23" t="s">
        <v>33</v>
      </c>
      <c r="AF3" s="23" t="s">
        <v>34</v>
      </c>
      <c r="AG3" s="23" t="s">
        <v>215</v>
      </c>
      <c r="AH3" s="23" t="s">
        <v>35</v>
      </c>
      <c r="AI3" s="24" t="s">
        <v>204</v>
      </c>
      <c r="AJ3" s="23" t="s">
        <v>36</v>
      </c>
      <c r="AK3" s="24" t="s">
        <v>205</v>
      </c>
      <c r="AL3" s="24" t="s">
        <v>206</v>
      </c>
      <c r="AM3" s="24" t="s">
        <v>207</v>
      </c>
      <c r="AN3" s="23" t="s">
        <v>37</v>
      </c>
      <c r="AO3" s="23" t="s">
        <v>38</v>
      </c>
      <c r="AP3" s="23" t="s">
        <v>39</v>
      </c>
      <c r="AQ3" s="23" t="s">
        <v>40</v>
      </c>
      <c r="AR3" s="23" t="s">
        <v>41</v>
      </c>
      <c r="AS3" s="23" t="s">
        <v>42</v>
      </c>
      <c r="AT3" s="23" t="s">
        <v>43</v>
      </c>
      <c r="AU3" s="24" t="s">
        <v>44</v>
      </c>
      <c r="AV3" s="23" t="s">
        <v>45</v>
      </c>
      <c r="AW3" s="24" t="s">
        <v>46</v>
      </c>
      <c r="AX3" s="23" t="s">
        <v>47</v>
      </c>
      <c r="AY3" s="26" t="s">
        <v>211</v>
      </c>
      <c r="AZ3" s="23" t="s">
        <v>212</v>
      </c>
      <c r="BA3" s="23" t="s">
        <v>50</v>
      </c>
      <c r="BB3" s="23" t="s">
        <v>51</v>
      </c>
      <c r="BC3" s="23" t="s">
        <v>52</v>
      </c>
      <c r="BD3" s="23" t="s">
        <v>53</v>
      </c>
      <c r="BE3" s="23" t="s">
        <v>54</v>
      </c>
      <c r="BF3" s="23" t="s">
        <v>55</v>
      </c>
      <c r="BG3" s="23" t="s">
        <v>56</v>
      </c>
      <c r="BH3" s="23" t="s">
        <v>57</v>
      </c>
      <c r="BI3" s="23" t="s">
        <v>58</v>
      </c>
      <c r="BJ3" s="24" t="s">
        <v>206</v>
      </c>
      <c r="BK3" s="24" t="s">
        <v>207</v>
      </c>
      <c r="BL3" s="23" t="s">
        <v>37</v>
      </c>
      <c r="BM3" s="23" t="s">
        <v>38</v>
      </c>
      <c r="BN3" s="23" t="s">
        <v>41</v>
      </c>
      <c r="BO3" s="23" t="s">
        <v>42</v>
      </c>
      <c r="BP3" s="23" t="s">
        <v>59</v>
      </c>
      <c r="BQ3" s="23" t="s">
        <v>45</v>
      </c>
      <c r="BR3" s="24" t="s">
        <v>46</v>
      </c>
      <c r="BS3" s="23" t="s">
        <v>47</v>
      </c>
      <c r="BT3" s="26" t="s">
        <v>48</v>
      </c>
      <c r="BU3" s="23" t="s">
        <v>49</v>
      </c>
      <c r="BV3" s="23" t="s">
        <v>50</v>
      </c>
      <c r="BW3" s="23" t="s">
        <v>51</v>
      </c>
      <c r="BX3" s="23" t="s">
        <v>60</v>
      </c>
      <c r="BY3" s="23" t="s">
        <v>53</v>
      </c>
      <c r="BZ3" s="23" t="s">
        <v>54</v>
      </c>
      <c r="CA3" s="23" t="s">
        <v>55</v>
      </c>
      <c r="CB3" s="23" t="s">
        <v>61</v>
      </c>
      <c r="CC3" s="23" t="s">
        <v>57</v>
      </c>
      <c r="CD3" s="23" t="s">
        <v>62</v>
      </c>
      <c r="CE3" s="24" t="s">
        <v>63</v>
      </c>
      <c r="CF3" s="24" t="s">
        <v>64</v>
      </c>
      <c r="CG3" s="23" t="s">
        <v>65</v>
      </c>
      <c r="CH3" s="24" t="s">
        <v>66</v>
      </c>
      <c r="CI3" s="23" t="s">
        <v>67</v>
      </c>
      <c r="CJ3" s="23" t="s">
        <v>68</v>
      </c>
      <c r="CK3" s="24" t="s">
        <v>208</v>
      </c>
      <c r="CL3" s="23" t="s">
        <v>69</v>
      </c>
      <c r="CM3" s="23" t="s">
        <v>70</v>
      </c>
      <c r="CN3" s="23" t="s">
        <v>71</v>
      </c>
      <c r="CO3" s="23" t="s">
        <v>72</v>
      </c>
      <c r="CP3" s="23" t="s">
        <v>73</v>
      </c>
      <c r="CQ3" s="24" t="s">
        <v>74</v>
      </c>
      <c r="CR3" s="23" t="s">
        <v>75</v>
      </c>
      <c r="CS3" s="23" t="s">
        <v>76</v>
      </c>
      <c r="CT3" s="23" t="s">
        <v>71</v>
      </c>
      <c r="CU3" s="23" t="s">
        <v>77</v>
      </c>
      <c r="CV3" s="23" t="s">
        <v>78</v>
      </c>
      <c r="CW3" s="23" t="s">
        <v>79</v>
      </c>
      <c r="CX3" s="23" t="s">
        <v>80</v>
      </c>
      <c r="CY3" s="23" t="s">
        <v>213</v>
      </c>
      <c r="CZ3" s="23" t="s">
        <v>81</v>
      </c>
      <c r="DA3" s="23" t="s">
        <v>214</v>
      </c>
      <c r="DB3" s="24" t="s">
        <v>82</v>
      </c>
      <c r="DC3" s="27" t="s">
        <v>83</v>
      </c>
    </row>
    <row r="4" spans="1:107" ht="16.5" thickBot="1">
      <c r="A4" s="1" t="s">
        <v>84</v>
      </c>
      <c r="B4" s="2" t="s">
        <v>85</v>
      </c>
      <c r="C4" s="3" t="s">
        <v>86</v>
      </c>
      <c r="D4" s="3" t="s">
        <v>87</v>
      </c>
      <c r="E4" s="3" t="s">
        <v>88</v>
      </c>
      <c r="F4" s="3" t="s">
        <v>89</v>
      </c>
      <c r="G4" s="3" t="s">
        <v>90</v>
      </c>
      <c r="H4" s="3" t="s">
        <v>91</v>
      </c>
      <c r="I4" s="4" t="s">
        <v>92</v>
      </c>
      <c r="J4" s="2" t="s">
        <v>93</v>
      </c>
      <c r="K4" s="3" t="s">
        <v>94</v>
      </c>
      <c r="L4" s="3" t="s">
        <v>95</v>
      </c>
      <c r="M4" s="3" t="s">
        <v>96</v>
      </c>
      <c r="N4" s="3" t="s">
        <v>97</v>
      </c>
      <c r="O4" s="2" t="s">
        <v>98</v>
      </c>
      <c r="P4" s="4" t="s">
        <v>99</v>
      </c>
      <c r="Q4" s="3" t="s">
        <v>100</v>
      </c>
      <c r="R4" s="3" t="s">
        <v>101</v>
      </c>
      <c r="S4" s="3" t="s">
        <v>102</v>
      </c>
      <c r="T4" s="4" t="s">
        <v>103</v>
      </c>
      <c r="U4" s="3" t="s">
        <v>104</v>
      </c>
      <c r="V4" s="3" t="s">
        <v>105</v>
      </c>
      <c r="W4" s="3" t="s">
        <v>106</v>
      </c>
      <c r="X4" s="3" t="s">
        <v>107</v>
      </c>
      <c r="Y4" s="3" t="s">
        <v>108</v>
      </c>
      <c r="Z4" s="3" t="s">
        <v>109</v>
      </c>
      <c r="AA4" s="3" t="s">
        <v>110</v>
      </c>
      <c r="AB4" s="4" t="s">
        <v>111</v>
      </c>
      <c r="AC4" s="4" t="s">
        <v>112</v>
      </c>
      <c r="AD4" s="5" t="s">
        <v>113</v>
      </c>
      <c r="AE4" s="3" t="s">
        <v>114</v>
      </c>
      <c r="AF4" s="3" t="s">
        <v>115</v>
      </c>
      <c r="AG4" s="3" t="s">
        <v>116</v>
      </c>
      <c r="AH4" s="3" t="s">
        <v>117</v>
      </c>
      <c r="AI4" s="3" t="s">
        <v>118</v>
      </c>
      <c r="AJ4" s="3" t="s">
        <v>119</v>
      </c>
      <c r="AK4" s="4" t="s">
        <v>120</v>
      </c>
      <c r="AL4" s="4" t="s">
        <v>121</v>
      </c>
      <c r="AM4" s="3" t="s">
        <v>122</v>
      </c>
      <c r="AN4" s="3" t="s">
        <v>123</v>
      </c>
      <c r="AO4" s="3" t="s">
        <v>124</v>
      </c>
      <c r="AP4" s="3" t="s">
        <v>125</v>
      </c>
      <c r="AQ4" s="3" t="s">
        <v>126</v>
      </c>
      <c r="AR4" s="3" t="s">
        <v>127</v>
      </c>
      <c r="AS4" s="3" t="s">
        <v>128</v>
      </c>
      <c r="AT4" s="3" t="s">
        <v>129</v>
      </c>
      <c r="AU4" s="4" t="s">
        <v>130</v>
      </c>
      <c r="AV4" s="3" t="s">
        <v>131</v>
      </c>
      <c r="AW4" s="3" t="s">
        <v>132</v>
      </c>
      <c r="AX4" s="3" t="s">
        <v>133</v>
      </c>
      <c r="AY4" s="3" t="s">
        <v>134</v>
      </c>
      <c r="AZ4" s="3" t="s">
        <v>135</v>
      </c>
      <c r="BA4" s="3" t="s">
        <v>136</v>
      </c>
      <c r="BB4" s="3" t="s">
        <v>137</v>
      </c>
      <c r="BC4" s="3" t="s">
        <v>138</v>
      </c>
      <c r="BD4" s="3" t="s">
        <v>139</v>
      </c>
      <c r="BE4" s="3" t="s">
        <v>140</v>
      </c>
      <c r="BF4" s="3" t="s">
        <v>141</v>
      </c>
      <c r="BG4" s="3" t="s">
        <v>142</v>
      </c>
      <c r="BH4" s="3" t="s">
        <v>143</v>
      </c>
      <c r="BI4" s="4" t="s">
        <v>144</v>
      </c>
      <c r="BJ4" s="3" t="s">
        <v>121</v>
      </c>
      <c r="BK4" s="3" t="s">
        <v>122</v>
      </c>
      <c r="BL4" s="3" t="s">
        <v>123</v>
      </c>
      <c r="BM4" s="3" t="s">
        <v>124</v>
      </c>
      <c r="BN4" s="3" t="s">
        <v>127</v>
      </c>
      <c r="BO4" s="4" t="s">
        <v>128</v>
      </c>
      <c r="BP4" s="3" t="s">
        <v>129</v>
      </c>
      <c r="BQ4" s="3" t="s">
        <v>131</v>
      </c>
      <c r="BR4" s="3" t="s">
        <v>132</v>
      </c>
      <c r="BS4" s="3" t="s">
        <v>133</v>
      </c>
      <c r="BT4" s="3" t="s">
        <v>134</v>
      </c>
      <c r="BU4" s="3" t="s">
        <v>135</v>
      </c>
      <c r="BV4" s="4" t="s">
        <v>136</v>
      </c>
      <c r="BW4" s="3" t="s">
        <v>137</v>
      </c>
      <c r="BX4" s="3" t="s">
        <v>138</v>
      </c>
      <c r="BY4" s="3" t="s">
        <v>139</v>
      </c>
      <c r="BZ4" s="3" t="s">
        <v>140</v>
      </c>
      <c r="CA4" s="3" t="s">
        <v>141</v>
      </c>
      <c r="CB4" s="3" t="s">
        <v>142</v>
      </c>
      <c r="CC4" s="3" t="s">
        <v>143</v>
      </c>
      <c r="CD4" s="3" t="s">
        <v>144</v>
      </c>
      <c r="CE4" s="3" t="s">
        <v>145</v>
      </c>
      <c r="CF4" s="3" t="s">
        <v>146</v>
      </c>
      <c r="CG4" s="3" t="s">
        <v>147</v>
      </c>
      <c r="CH4" s="3" t="s">
        <v>148</v>
      </c>
      <c r="CI4" s="3" t="s">
        <v>149</v>
      </c>
      <c r="CJ4" s="4" t="s">
        <v>150</v>
      </c>
      <c r="CK4" s="3" t="s">
        <v>151</v>
      </c>
      <c r="CL4" s="3" t="s">
        <v>152</v>
      </c>
      <c r="CM4" s="3" t="s">
        <v>153</v>
      </c>
      <c r="CN4" s="3" t="s">
        <v>154</v>
      </c>
      <c r="CO4" s="3" t="s">
        <v>155</v>
      </c>
      <c r="CP4" s="3" t="s">
        <v>156</v>
      </c>
      <c r="CQ4" s="3" t="s">
        <v>157</v>
      </c>
      <c r="CR4" s="3" t="s">
        <v>158</v>
      </c>
      <c r="CS4" s="3" t="s">
        <v>159</v>
      </c>
      <c r="CT4" s="3" t="s">
        <v>160</v>
      </c>
      <c r="CU4" s="4" t="s">
        <v>161</v>
      </c>
      <c r="CV4" s="3" t="s">
        <v>162</v>
      </c>
      <c r="CW4" s="3" t="s">
        <v>163</v>
      </c>
      <c r="CX4" s="3" t="s">
        <v>164</v>
      </c>
      <c r="CY4" s="3" t="s">
        <v>165</v>
      </c>
      <c r="CZ4" s="3" t="s">
        <v>166</v>
      </c>
      <c r="DA4" s="3" t="s">
        <v>167</v>
      </c>
      <c r="DB4" s="3" t="s">
        <v>168</v>
      </c>
      <c r="DC4" s="3" t="s">
        <v>169</v>
      </c>
    </row>
    <row r="5" spans="1:107" ht="15">
      <c r="A5" s="6" t="s">
        <v>170</v>
      </c>
      <c r="B5" s="7">
        <v>1</v>
      </c>
      <c r="C5" s="8">
        <f>D5+E5</f>
        <v>11.4</v>
      </c>
      <c r="D5" s="9">
        <v>8.4</v>
      </c>
      <c r="E5" s="9">
        <v>3</v>
      </c>
      <c r="F5" s="9">
        <v>13</v>
      </c>
      <c r="G5" s="9">
        <v>11</v>
      </c>
      <c r="H5" s="9">
        <v>0</v>
      </c>
      <c r="I5" s="9">
        <v>3.7</v>
      </c>
      <c r="J5" s="8">
        <f>C5+F5+H5+I5</f>
        <v>28.099999999999998</v>
      </c>
      <c r="K5" s="10">
        <v>801160.08</v>
      </c>
      <c r="L5" s="10">
        <v>544024.08</v>
      </c>
      <c r="M5" s="11">
        <f>K5-L5</f>
        <v>257136</v>
      </c>
      <c r="N5" s="12">
        <v>583295</v>
      </c>
      <c r="O5" s="11">
        <f>K5+N5</f>
        <v>1384455.08</v>
      </c>
      <c r="P5" s="10">
        <v>57304.64</v>
      </c>
      <c r="Q5" s="10">
        <v>247036</v>
      </c>
      <c r="R5" s="10">
        <v>236255</v>
      </c>
      <c r="S5" s="10">
        <v>10781</v>
      </c>
      <c r="T5" s="11">
        <f>U5+V5</f>
        <v>172101</v>
      </c>
      <c r="U5" s="10">
        <v>126989</v>
      </c>
      <c r="V5" s="10">
        <v>45112</v>
      </c>
      <c r="W5" s="10">
        <v>5080</v>
      </c>
      <c r="X5" s="10">
        <v>1296</v>
      </c>
      <c r="Y5" s="10">
        <v>221537</v>
      </c>
      <c r="Z5" s="10">
        <v>179760</v>
      </c>
      <c r="AA5" s="10">
        <v>-660</v>
      </c>
      <c r="AB5" s="10">
        <v>0</v>
      </c>
      <c r="AC5" s="11">
        <f>SUM(Q5,T5,W5,X5,Y5,AA5,AB5)</f>
        <v>646390</v>
      </c>
      <c r="AD5" s="10">
        <v>0</v>
      </c>
      <c r="AE5" s="10">
        <v>7208</v>
      </c>
      <c r="AF5" s="10">
        <v>16383</v>
      </c>
      <c r="AG5" s="10">
        <v>35046</v>
      </c>
      <c r="AH5" s="10">
        <v>288565</v>
      </c>
      <c r="AI5" s="11">
        <f>SUM(O5,P5,Q5,T5,W5,X5,Y5,AA5,AB5,AD5,AE5,AF5,AG5,AH5)</f>
        <v>2435351.7199999997</v>
      </c>
      <c r="AJ5" s="10">
        <v>551543</v>
      </c>
      <c r="AK5" s="11">
        <f>AJ5+AI5</f>
        <v>2986894.7199999997</v>
      </c>
      <c r="AL5" s="13">
        <f>SUM(AN5,AR5,AS5,AT5)</f>
        <v>4902</v>
      </c>
      <c r="AM5" s="14">
        <v>11556</v>
      </c>
      <c r="AN5" s="14">
        <v>3832</v>
      </c>
      <c r="AO5" s="14">
        <v>11556</v>
      </c>
      <c r="AP5" s="14">
        <v>3045</v>
      </c>
      <c r="AQ5" s="14">
        <v>787</v>
      </c>
      <c r="AR5" s="14">
        <v>845</v>
      </c>
      <c r="AS5" s="14">
        <v>150</v>
      </c>
      <c r="AT5" s="14">
        <v>75</v>
      </c>
      <c r="AU5" s="14">
        <v>1910</v>
      </c>
      <c r="AV5" s="14" t="s">
        <v>171</v>
      </c>
      <c r="AW5" s="14">
        <v>0</v>
      </c>
      <c r="AX5" s="14">
        <v>0</v>
      </c>
      <c r="AY5" s="14">
        <v>0</v>
      </c>
      <c r="AZ5" s="14">
        <v>0</v>
      </c>
      <c r="BA5" s="14">
        <v>5427</v>
      </c>
      <c r="BB5" s="14">
        <v>70</v>
      </c>
      <c r="BC5" s="14">
        <v>2</v>
      </c>
      <c r="BD5" s="14">
        <v>20</v>
      </c>
      <c r="BE5" s="14">
        <v>11</v>
      </c>
      <c r="BF5" s="14">
        <v>112</v>
      </c>
      <c r="BG5" s="14">
        <v>64</v>
      </c>
      <c r="BH5" s="14">
        <v>160</v>
      </c>
      <c r="BI5" s="14" t="s">
        <v>171</v>
      </c>
      <c r="BJ5" s="13">
        <f aca="true" t="shared" si="0" ref="BJ5:BJ27">SUM(BL5,BN5,BO5,BP5)</f>
        <v>484496</v>
      </c>
      <c r="BK5" s="14">
        <v>397237</v>
      </c>
      <c r="BL5" s="14">
        <v>386873</v>
      </c>
      <c r="BM5" s="14">
        <v>0</v>
      </c>
      <c r="BN5" s="14">
        <v>86150</v>
      </c>
      <c r="BO5" s="14">
        <v>7568</v>
      </c>
      <c r="BP5" s="14">
        <v>3905</v>
      </c>
      <c r="BQ5" s="14" t="s">
        <v>171</v>
      </c>
      <c r="BR5" s="14">
        <v>507</v>
      </c>
      <c r="BS5" s="14">
        <v>3820</v>
      </c>
      <c r="BT5" s="14">
        <v>431</v>
      </c>
      <c r="BU5" s="14">
        <v>76</v>
      </c>
      <c r="BV5" s="14">
        <v>25896</v>
      </c>
      <c r="BW5" s="14">
        <v>728245</v>
      </c>
      <c r="BX5" s="14">
        <v>812</v>
      </c>
      <c r="BY5" s="14">
        <v>14072</v>
      </c>
      <c r="BZ5" s="14">
        <v>161</v>
      </c>
      <c r="CA5" s="14">
        <v>2903</v>
      </c>
      <c r="CB5" s="14">
        <v>5883</v>
      </c>
      <c r="CC5" s="14">
        <v>2413</v>
      </c>
      <c r="CD5" s="14" t="s">
        <v>171</v>
      </c>
      <c r="CE5" s="14">
        <v>38581</v>
      </c>
      <c r="CF5" s="14">
        <v>42531</v>
      </c>
      <c r="CG5" s="14">
        <v>355</v>
      </c>
      <c r="CH5" s="14">
        <v>6302</v>
      </c>
      <c r="CI5" s="14">
        <v>2107</v>
      </c>
      <c r="CJ5" s="14">
        <v>4990</v>
      </c>
      <c r="CK5" s="13">
        <f>SUM(CI5,CJ5)</f>
        <v>7097</v>
      </c>
      <c r="CL5" s="14">
        <v>4703</v>
      </c>
      <c r="CM5" s="14">
        <v>273</v>
      </c>
      <c r="CN5" s="14">
        <v>0</v>
      </c>
      <c r="CO5" s="14">
        <v>1991</v>
      </c>
      <c r="CP5" s="14">
        <v>2392</v>
      </c>
      <c r="CQ5" s="13">
        <f>SUM(CP5,CO5)</f>
        <v>4383</v>
      </c>
      <c r="CR5" s="14">
        <v>2774</v>
      </c>
      <c r="CS5" s="14">
        <v>409</v>
      </c>
      <c r="CT5" s="14">
        <v>0</v>
      </c>
      <c r="CU5" s="14">
        <v>345</v>
      </c>
      <c r="CV5" s="14">
        <v>9106</v>
      </c>
      <c r="CW5" s="14">
        <v>160</v>
      </c>
      <c r="CX5" s="14">
        <v>80</v>
      </c>
      <c r="CY5" s="14">
        <v>288</v>
      </c>
      <c r="CZ5" s="14">
        <v>85.5</v>
      </c>
      <c r="DA5" s="14">
        <v>117</v>
      </c>
      <c r="DB5" s="14">
        <v>14102</v>
      </c>
      <c r="DC5" s="14">
        <v>459</v>
      </c>
    </row>
    <row r="6" spans="1:107" ht="15">
      <c r="A6" s="6" t="s">
        <v>172</v>
      </c>
      <c r="B6" s="7">
        <v>0</v>
      </c>
      <c r="C6" s="8">
        <f>D6+E6</f>
        <v>9.5</v>
      </c>
      <c r="D6" s="9">
        <v>8.5</v>
      </c>
      <c r="E6" s="9">
        <v>1</v>
      </c>
      <c r="F6" s="9">
        <v>9</v>
      </c>
      <c r="G6" s="9">
        <v>7</v>
      </c>
      <c r="H6" s="9">
        <v>0</v>
      </c>
      <c r="I6" s="9">
        <v>7.5</v>
      </c>
      <c r="J6" s="8">
        <f>C6+F6+H6+I6</f>
        <v>26</v>
      </c>
      <c r="K6" s="10">
        <v>700453</v>
      </c>
      <c r="L6" s="10">
        <v>565453</v>
      </c>
      <c r="M6" s="11">
        <f>K6-L6</f>
        <v>135000</v>
      </c>
      <c r="N6" s="15">
        <v>359545</v>
      </c>
      <c r="O6" s="11">
        <f>K6+N6</f>
        <v>1059998</v>
      </c>
      <c r="P6" s="10">
        <v>45491</v>
      </c>
      <c r="Q6" s="10">
        <v>79880</v>
      </c>
      <c r="R6" s="10">
        <v>70408</v>
      </c>
      <c r="S6" s="10">
        <v>9472</v>
      </c>
      <c r="T6" s="11">
        <f>U6+V6</f>
        <v>3682</v>
      </c>
      <c r="U6" s="10">
        <v>3682</v>
      </c>
      <c r="V6" s="10">
        <v>0</v>
      </c>
      <c r="W6" s="10">
        <v>0</v>
      </c>
      <c r="X6" s="10">
        <v>9463</v>
      </c>
      <c r="Y6" s="10">
        <v>154789</v>
      </c>
      <c r="Z6" s="10">
        <v>39262</v>
      </c>
      <c r="AA6" s="10">
        <v>2118</v>
      </c>
      <c r="AB6" s="10">
        <v>13724</v>
      </c>
      <c r="AC6" s="11">
        <v>263656</v>
      </c>
      <c r="AD6" s="10">
        <v>6871</v>
      </c>
      <c r="AE6" s="10">
        <v>0</v>
      </c>
      <c r="AF6" s="10">
        <v>38212</v>
      </c>
      <c r="AG6" s="10">
        <v>29660</v>
      </c>
      <c r="AH6" s="10">
        <v>0</v>
      </c>
      <c r="AI6" s="11">
        <f aca="true" t="shared" si="1" ref="AI6:AI27">SUM(O6,P6,Q6,T6,W6,X6,Y6,AA6,AB6,AD6,AE6,AF6,AG6,AH6)</f>
        <v>1443888</v>
      </c>
      <c r="AJ6" s="10">
        <v>414688</v>
      </c>
      <c r="AK6" s="11">
        <f>AJ6+AI6</f>
        <v>1858576</v>
      </c>
      <c r="AL6" s="13">
        <f>SUM(AN6,AR6,AS6,AT6)</f>
        <v>2608</v>
      </c>
      <c r="AM6" s="14">
        <v>0</v>
      </c>
      <c r="AN6">
        <v>1994</v>
      </c>
      <c r="AO6" s="14">
        <v>0</v>
      </c>
      <c r="AP6" s="14">
        <v>1694</v>
      </c>
      <c r="AQ6" s="14">
        <v>300</v>
      </c>
      <c r="AR6" s="14">
        <v>0</v>
      </c>
      <c r="AS6" s="14">
        <v>214</v>
      </c>
      <c r="AT6" s="14">
        <v>400</v>
      </c>
      <c r="AU6" s="14">
        <v>120</v>
      </c>
      <c r="AV6" s="14">
        <v>0</v>
      </c>
      <c r="AW6" s="14">
        <v>47</v>
      </c>
      <c r="AX6" s="14">
        <v>47</v>
      </c>
      <c r="AY6" s="14">
        <v>47</v>
      </c>
      <c r="AZ6" s="14">
        <v>0</v>
      </c>
      <c r="BA6" s="14">
        <v>11007</v>
      </c>
      <c r="BB6" s="14">
        <v>0</v>
      </c>
      <c r="BC6" s="14">
        <v>0</v>
      </c>
      <c r="BD6" s="14">
        <v>0</v>
      </c>
      <c r="BE6" s="14">
        <v>0</v>
      </c>
      <c r="BF6" s="14">
        <v>11</v>
      </c>
      <c r="BG6" s="14">
        <v>67</v>
      </c>
      <c r="BH6" s="14">
        <v>0</v>
      </c>
      <c r="BI6" s="14">
        <v>0</v>
      </c>
      <c r="BJ6" s="13">
        <f t="shared" si="0"/>
        <v>74968</v>
      </c>
      <c r="BK6">
        <v>209541</v>
      </c>
      <c r="BL6">
        <v>69875</v>
      </c>
      <c r="BM6">
        <v>134583</v>
      </c>
      <c r="BN6" s="14">
        <v>0</v>
      </c>
      <c r="BO6" s="14">
        <v>4693</v>
      </c>
      <c r="BP6" s="14">
        <v>400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380</v>
      </c>
      <c r="BY6" s="14">
        <v>8</v>
      </c>
      <c r="BZ6" s="14">
        <v>0</v>
      </c>
      <c r="CA6" s="14">
        <v>669</v>
      </c>
      <c r="CB6" s="14">
        <v>1370</v>
      </c>
      <c r="CC6" s="14">
        <v>20</v>
      </c>
      <c r="CD6" s="14">
        <v>133</v>
      </c>
      <c r="CE6" s="14">
        <v>24040</v>
      </c>
      <c r="CF6" s="14">
        <v>2805</v>
      </c>
      <c r="CG6" s="14">
        <v>43</v>
      </c>
      <c r="CH6" s="14">
        <v>2342</v>
      </c>
      <c r="CI6" s="14">
        <v>740</v>
      </c>
      <c r="CJ6" s="14">
        <v>205</v>
      </c>
      <c r="CK6" s="13">
        <v>945</v>
      </c>
      <c r="CL6" s="14">
        <v>414</v>
      </c>
      <c r="CM6" s="14">
        <v>15</v>
      </c>
      <c r="CN6" s="14">
        <v>0</v>
      </c>
      <c r="CO6" s="14">
        <v>1933</v>
      </c>
      <c r="CP6" s="14">
        <v>1737</v>
      </c>
      <c r="CQ6" s="13">
        <f aca="true" t="shared" si="2" ref="CQ6:CQ21">SUM(CP6,CO6)</f>
        <v>3670</v>
      </c>
      <c r="CR6" s="14">
        <v>2650</v>
      </c>
      <c r="CS6" s="14">
        <v>5</v>
      </c>
      <c r="CT6" s="14">
        <v>0</v>
      </c>
      <c r="CU6" s="14">
        <v>154</v>
      </c>
      <c r="CV6" s="14">
        <v>3236</v>
      </c>
      <c r="CW6" s="14">
        <v>64.5</v>
      </c>
      <c r="CX6" s="14">
        <v>82</v>
      </c>
      <c r="CY6" s="14">
        <v>205</v>
      </c>
      <c r="CZ6" s="14">
        <v>81</v>
      </c>
      <c r="DA6" s="14">
        <v>65</v>
      </c>
      <c r="DB6" s="14">
        <v>4403</v>
      </c>
      <c r="DC6" s="14">
        <v>351</v>
      </c>
    </row>
    <row r="7" spans="1:107" ht="15">
      <c r="A7" s="6" t="s">
        <v>173</v>
      </c>
      <c r="B7" s="7">
        <v>0</v>
      </c>
      <c r="C7" s="8">
        <f aca="true" t="shared" si="3" ref="C7:C27">D7+E7</f>
        <v>14.69</v>
      </c>
      <c r="D7" s="9">
        <v>13.69</v>
      </c>
      <c r="E7" s="9">
        <v>1</v>
      </c>
      <c r="F7" s="9">
        <v>31.25</v>
      </c>
      <c r="G7" s="9">
        <v>25.25</v>
      </c>
      <c r="H7" s="9">
        <v>0</v>
      </c>
      <c r="I7" s="9">
        <v>23.77</v>
      </c>
      <c r="J7" s="8">
        <f aca="true" t="shared" si="4" ref="J7:J27">C7+F7+H7+I7</f>
        <v>69.71</v>
      </c>
      <c r="K7" s="10">
        <v>1086322</v>
      </c>
      <c r="L7" s="10">
        <v>950242</v>
      </c>
      <c r="M7" s="11">
        <f aca="true" t="shared" si="5" ref="M7:M27">K7-L7</f>
        <v>136080</v>
      </c>
      <c r="N7" s="15">
        <v>1375040</v>
      </c>
      <c r="O7" s="11">
        <f aca="true" t="shared" si="6" ref="O7:O27">K7+N7</f>
        <v>2461362</v>
      </c>
      <c r="P7" s="10">
        <v>421139</v>
      </c>
      <c r="Q7" s="10">
        <v>208967</v>
      </c>
      <c r="R7" s="10">
        <v>202668</v>
      </c>
      <c r="S7" s="10">
        <v>6299</v>
      </c>
      <c r="T7" s="11">
        <f aca="true" t="shared" si="7" ref="T7:T27">U7+V7</f>
        <v>349507</v>
      </c>
      <c r="U7" s="10">
        <v>267983</v>
      </c>
      <c r="V7" s="10">
        <v>81524</v>
      </c>
      <c r="W7" s="10">
        <v>13213</v>
      </c>
      <c r="X7" s="10">
        <v>10373</v>
      </c>
      <c r="Y7" s="10">
        <v>490693</v>
      </c>
      <c r="Z7" s="10">
        <v>387167</v>
      </c>
      <c r="AA7" s="10">
        <v>6096</v>
      </c>
      <c r="AB7" s="10">
        <v>484</v>
      </c>
      <c r="AC7" s="11">
        <f aca="true" t="shared" si="8" ref="AC7:AC27">SUM(Q7,T7,W7,X7,Y7,AA7,AB7)</f>
        <v>1079333</v>
      </c>
      <c r="AD7" s="10">
        <v>11323</v>
      </c>
      <c r="AE7" s="10">
        <v>20244</v>
      </c>
      <c r="AF7" s="10">
        <v>168745</v>
      </c>
      <c r="AG7" s="10">
        <v>33038</v>
      </c>
      <c r="AH7" s="10">
        <v>54226</v>
      </c>
      <c r="AI7" s="11">
        <f t="shared" si="1"/>
        <v>4249410</v>
      </c>
      <c r="AJ7" s="10">
        <v>0</v>
      </c>
      <c r="AK7" s="11">
        <f aca="true" t="shared" si="9" ref="AK7:AK27">AJ7+AI7</f>
        <v>4249410</v>
      </c>
      <c r="AL7" s="13">
        <f aca="true" t="shared" si="10" ref="AL7:AL27">SUM(AN7,AR7,AS7,AT7)</f>
        <v>5981</v>
      </c>
      <c r="AM7" s="14">
        <v>13256</v>
      </c>
      <c r="AN7" s="14">
        <v>4701</v>
      </c>
      <c r="AO7" s="14" t="s">
        <v>174</v>
      </c>
      <c r="AP7" s="14">
        <v>4641</v>
      </c>
      <c r="AQ7" s="14">
        <v>60</v>
      </c>
      <c r="AR7" s="14">
        <v>1041</v>
      </c>
      <c r="AS7" s="14">
        <v>176</v>
      </c>
      <c r="AT7" s="14">
        <v>63</v>
      </c>
      <c r="AU7" s="14">
        <v>6176</v>
      </c>
      <c r="AV7" s="14">
        <v>0</v>
      </c>
      <c r="AW7" s="14">
        <v>85</v>
      </c>
      <c r="AX7" s="14">
        <v>85</v>
      </c>
      <c r="AY7" s="14">
        <v>83</v>
      </c>
      <c r="AZ7" s="14">
        <v>0</v>
      </c>
      <c r="BA7" s="14" t="s">
        <v>174</v>
      </c>
      <c r="BB7" s="14">
        <v>2228</v>
      </c>
      <c r="BC7" s="14">
        <v>1.5</v>
      </c>
      <c r="BD7" s="14">
        <v>850</v>
      </c>
      <c r="BE7" s="14">
        <v>21116</v>
      </c>
      <c r="BF7" s="14">
        <v>18</v>
      </c>
      <c r="BG7" s="14">
        <v>118</v>
      </c>
      <c r="BH7" s="14">
        <v>10</v>
      </c>
      <c r="BI7" s="14">
        <v>0</v>
      </c>
      <c r="BJ7" s="13">
        <f t="shared" si="0"/>
        <v>953276</v>
      </c>
      <c r="BK7" s="16" t="s">
        <v>174</v>
      </c>
      <c r="BL7" s="14">
        <v>729801</v>
      </c>
      <c r="BM7" s="14">
        <v>6331</v>
      </c>
      <c r="BN7" s="14">
        <v>206955</v>
      </c>
      <c r="BO7" s="14">
        <v>16520</v>
      </c>
      <c r="BP7" s="14">
        <v>0</v>
      </c>
      <c r="BQ7" s="14">
        <v>0</v>
      </c>
      <c r="BR7" s="14">
        <v>1163</v>
      </c>
      <c r="BS7" s="14">
        <v>1079</v>
      </c>
      <c r="BT7" s="14">
        <v>691</v>
      </c>
      <c r="BU7" s="14">
        <v>286</v>
      </c>
      <c r="BV7" s="14">
        <v>6778</v>
      </c>
      <c r="BW7" s="14">
        <v>1152671</v>
      </c>
      <c r="BX7" s="14">
        <v>923.5</v>
      </c>
      <c r="BY7" s="14">
        <v>162766</v>
      </c>
      <c r="BZ7" s="14">
        <v>143134</v>
      </c>
      <c r="CA7" s="14">
        <v>14126</v>
      </c>
      <c r="CB7" s="14">
        <v>11482</v>
      </c>
      <c r="CC7" s="14">
        <v>2199</v>
      </c>
      <c r="CD7" s="14">
        <v>1271904</v>
      </c>
      <c r="CE7" s="14">
        <v>78250</v>
      </c>
      <c r="CF7" s="14">
        <v>70894</v>
      </c>
      <c r="CG7" s="14">
        <v>101</v>
      </c>
      <c r="CH7" s="14">
        <v>47277</v>
      </c>
      <c r="CI7" s="14">
        <v>3244</v>
      </c>
      <c r="CJ7" s="14">
        <v>4989</v>
      </c>
      <c r="CK7" s="13">
        <f aca="true" t="shared" si="11" ref="CK7:CK27">SUM(CI7,CJ7)</f>
        <v>8233</v>
      </c>
      <c r="CL7" s="14">
        <v>5275</v>
      </c>
      <c r="CM7" s="14">
        <v>467</v>
      </c>
      <c r="CN7" s="14">
        <v>0</v>
      </c>
      <c r="CO7" s="14">
        <v>3797</v>
      </c>
      <c r="CP7" s="14">
        <v>4446</v>
      </c>
      <c r="CQ7" s="13">
        <v>8243</v>
      </c>
      <c r="CR7" s="14">
        <v>5143</v>
      </c>
      <c r="CS7" s="14">
        <v>1608</v>
      </c>
      <c r="CT7" s="14">
        <v>0</v>
      </c>
      <c r="CU7" s="14">
        <v>255</v>
      </c>
      <c r="CV7" s="14">
        <v>5156</v>
      </c>
      <c r="CW7" s="14">
        <v>24</v>
      </c>
      <c r="CX7" s="14">
        <v>76</v>
      </c>
      <c r="CY7" s="14">
        <v>96</v>
      </c>
      <c r="CZ7" s="14">
        <v>91</v>
      </c>
      <c r="DA7" s="14">
        <v>122.5</v>
      </c>
      <c r="DB7" s="14">
        <v>27329</v>
      </c>
      <c r="DC7" s="14">
        <v>410</v>
      </c>
    </row>
    <row r="8" spans="1:107" ht="15">
      <c r="A8" s="6" t="s">
        <v>175</v>
      </c>
      <c r="B8" s="7">
        <v>0</v>
      </c>
      <c r="C8" s="8">
        <f t="shared" si="3"/>
        <v>13</v>
      </c>
      <c r="D8" s="9">
        <v>10</v>
      </c>
      <c r="E8" s="9">
        <v>3</v>
      </c>
      <c r="F8" s="9">
        <v>15</v>
      </c>
      <c r="G8" s="9">
        <v>10</v>
      </c>
      <c r="H8" s="9">
        <v>0</v>
      </c>
      <c r="I8" s="9">
        <v>6</v>
      </c>
      <c r="J8" s="8">
        <f t="shared" si="4"/>
        <v>34</v>
      </c>
      <c r="K8" s="10">
        <v>1089023</v>
      </c>
      <c r="L8" s="10">
        <v>759743</v>
      </c>
      <c r="M8" s="11">
        <f t="shared" si="5"/>
        <v>329280</v>
      </c>
      <c r="N8" s="15">
        <v>725140</v>
      </c>
      <c r="O8" s="11">
        <f t="shared" si="6"/>
        <v>1814163</v>
      </c>
      <c r="P8" s="10">
        <v>80368</v>
      </c>
      <c r="Q8" s="10">
        <v>455405</v>
      </c>
      <c r="R8" s="10">
        <v>444721</v>
      </c>
      <c r="S8" s="10">
        <v>10684</v>
      </c>
      <c r="T8" s="11">
        <f t="shared" si="7"/>
        <v>174581</v>
      </c>
      <c r="U8" s="10">
        <v>129430</v>
      </c>
      <c r="V8" s="10">
        <v>45151</v>
      </c>
      <c r="W8" s="10">
        <v>0</v>
      </c>
      <c r="X8" s="10">
        <v>0</v>
      </c>
      <c r="Y8" s="10">
        <v>300370</v>
      </c>
      <c r="Z8" s="10" t="s">
        <v>171</v>
      </c>
      <c r="AA8" s="10">
        <v>1927</v>
      </c>
      <c r="AB8" s="10">
        <v>0</v>
      </c>
      <c r="AC8" s="11">
        <f t="shared" si="8"/>
        <v>932283</v>
      </c>
      <c r="AD8" s="10">
        <v>12050</v>
      </c>
      <c r="AE8" s="10">
        <v>606</v>
      </c>
      <c r="AF8" s="10">
        <v>59208</v>
      </c>
      <c r="AG8" s="10">
        <v>48800</v>
      </c>
      <c r="AH8" s="10">
        <v>58757</v>
      </c>
      <c r="AI8" s="11">
        <f>SUM(O8,P8,Q8,T8,W8,X8,Y8,AA8,AB8,AD8,AE8,AF8,AG8,AH8)</f>
        <v>3006235</v>
      </c>
      <c r="AJ8" s="10">
        <v>0</v>
      </c>
      <c r="AK8" s="11">
        <f t="shared" si="9"/>
        <v>3006235</v>
      </c>
      <c r="AL8" s="13">
        <f t="shared" si="10"/>
        <v>4639</v>
      </c>
      <c r="AM8" s="14">
        <v>0</v>
      </c>
      <c r="AN8" s="14">
        <v>4536</v>
      </c>
      <c r="AO8" s="14">
        <v>0</v>
      </c>
      <c r="AP8" s="14" t="s">
        <v>171</v>
      </c>
      <c r="AQ8" s="14" t="s">
        <v>171</v>
      </c>
      <c r="AR8" s="14">
        <v>0</v>
      </c>
      <c r="AS8" s="14">
        <v>103</v>
      </c>
      <c r="AT8" s="14" t="s">
        <v>171</v>
      </c>
      <c r="AU8" s="14">
        <v>221</v>
      </c>
      <c r="AV8" s="14">
        <v>3486</v>
      </c>
      <c r="AW8" s="14"/>
      <c r="AX8" s="14"/>
      <c r="AY8" s="14"/>
      <c r="AZ8" s="14"/>
      <c r="BA8" s="14"/>
      <c r="BB8" s="14">
        <v>3</v>
      </c>
      <c r="BC8" s="14">
        <v>0</v>
      </c>
      <c r="BD8" s="14">
        <v>0</v>
      </c>
      <c r="BE8" s="14">
        <v>0</v>
      </c>
      <c r="BF8" s="14" t="s">
        <v>171</v>
      </c>
      <c r="BG8" s="14" t="s">
        <v>171</v>
      </c>
      <c r="BH8" s="14" t="s">
        <v>171</v>
      </c>
      <c r="BI8" s="14" t="s">
        <v>171</v>
      </c>
      <c r="BJ8" s="13">
        <f t="shared" si="0"/>
        <v>438746</v>
      </c>
      <c r="BK8" s="14">
        <v>41243</v>
      </c>
      <c r="BL8" s="14">
        <v>438746</v>
      </c>
      <c r="BM8" s="14">
        <v>36862</v>
      </c>
      <c r="BN8" s="14"/>
      <c r="BO8" s="14"/>
      <c r="BP8" s="14"/>
      <c r="BQ8" s="14">
        <v>69940</v>
      </c>
      <c r="BR8" s="14">
        <v>751</v>
      </c>
      <c r="BS8" s="14" t="s">
        <v>171</v>
      </c>
      <c r="BT8" s="14">
        <v>584</v>
      </c>
      <c r="BU8" s="14">
        <v>167</v>
      </c>
      <c r="BV8" s="14">
        <v>6406</v>
      </c>
      <c r="BW8" s="14">
        <v>741446</v>
      </c>
      <c r="BX8" s="14">
        <v>2000</v>
      </c>
      <c r="BY8" s="14">
        <v>150</v>
      </c>
      <c r="BZ8" s="14">
        <v>821</v>
      </c>
      <c r="CA8" s="14" t="s">
        <v>171</v>
      </c>
      <c r="CB8" s="14" t="s">
        <v>171</v>
      </c>
      <c r="CC8" s="14" t="s">
        <v>171</v>
      </c>
      <c r="CD8" s="14" t="s">
        <v>171</v>
      </c>
      <c r="CE8" s="14">
        <v>23632</v>
      </c>
      <c r="CF8" s="14">
        <v>34167</v>
      </c>
      <c r="CG8" s="14">
        <v>160</v>
      </c>
      <c r="CH8" s="14">
        <v>12202</v>
      </c>
      <c r="CI8" s="14">
        <v>1892</v>
      </c>
      <c r="CJ8" s="14">
        <v>2765</v>
      </c>
      <c r="CK8" s="13">
        <f t="shared" si="11"/>
        <v>4657</v>
      </c>
      <c r="CL8" s="14">
        <v>3633</v>
      </c>
      <c r="CM8" s="14">
        <v>470</v>
      </c>
      <c r="CN8" s="14">
        <v>2507</v>
      </c>
      <c r="CO8" s="14">
        <v>1673</v>
      </c>
      <c r="CP8" s="14">
        <v>4303</v>
      </c>
      <c r="CQ8" s="13">
        <f t="shared" si="2"/>
        <v>5976</v>
      </c>
      <c r="CR8" s="14">
        <v>4385</v>
      </c>
      <c r="CS8" s="14">
        <v>311</v>
      </c>
      <c r="CT8" s="14">
        <v>1925</v>
      </c>
      <c r="CU8" s="14">
        <v>142</v>
      </c>
      <c r="CV8" s="14">
        <v>4105</v>
      </c>
      <c r="CW8" s="14">
        <v>0</v>
      </c>
      <c r="CX8" s="14">
        <v>0</v>
      </c>
      <c r="CY8" s="14">
        <v>1224</v>
      </c>
      <c r="CZ8" s="14">
        <v>84</v>
      </c>
      <c r="DA8" s="14">
        <v>79</v>
      </c>
      <c r="DB8" s="14">
        <v>8234</v>
      </c>
      <c r="DC8" s="14">
        <v>808</v>
      </c>
    </row>
    <row r="9" spans="1:107" ht="15">
      <c r="A9" s="6" t="s">
        <v>176</v>
      </c>
      <c r="B9" s="7">
        <v>1</v>
      </c>
      <c r="C9" s="8">
        <f t="shared" si="3"/>
        <v>16</v>
      </c>
      <c r="D9" s="9">
        <v>15</v>
      </c>
      <c r="E9" s="9">
        <v>1</v>
      </c>
      <c r="F9" s="9">
        <v>17.5</v>
      </c>
      <c r="G9" s="9">
        <v>14.5</v>
      </c>
      <c r="H9" s="9">
        <v>0</v>
      </c>
      <c r="I9" s="9">
        <v>11.6</v>
      </c>
      <c r="J9" s="8">
        <f t="shared" si="4"/>
        <v>45.1</v>
      </c>
      <c r="K9" s="10">
        <v>1212221</v>
      </c>
      <c r="L9" s="10">
        <v>1070081</v>
      </c>
      <c r="M9" s="11">
        <f t="shared" si="5"/>
        <v>142140</v>
      </c>
      <c r="N9" s="15">
        <v>720214</v>
      </c>
      <c r="O9" s="11">
        <f t="shared" si="6"/>
        <v>1932435</v>
      </c>
      <c r="P9" s="10">
        <v>155029</v>
      </c>
      <c r="Q9" s="10">
        <v>193007</v>
      </c>
      <c r="R9" s="10">
        <v>176754</v>
      </c>
      <c r="S9" s="10">
        <v>16253</v>
      </c>
      <c r="T9" s="11">
        <v>400814</v>
      </c>
      <c r="U9" s="10">
        <v>255313</v>
      </c>
      <c r="V9" s="10">
        <v>145501</v>
      </c>
      <c r="W9" s="10">
        <v>13528</v>
      </c>
      <c r="X9" s="10">
        <v>74916</v>
      </c>
      <c r="Y9" s="10">
        <v>459939</v>
      </c>
      <c r="Z9" s="10">
        <v>459939</v>
      </c>
      <c r="AA9" s="10">
        <v>34214</v>
      </c>
      <c r="AB9" s="10">
        <v>0</v>
      </c>
      <c r="AC9" s="11">
        <f>SUM(Q9,T9,W9,X9,Y9,,AA9,AB9)</f>
        <v>1176418</v>
      </c>
      <c r="AD9" s="10">
        <v>4336</v>
      </c>
      <c r="AE9" s="10" t="s">
        <v>171</v>
      </c>
      <c r="AF9" s="10">
        <v>62282</v>
      </c>
      <c r="AG9" s="10">
        <v>34732</v>
      </c>
      <c r="AH9" s="10">
        <v>101619</v>
      </c>
      <c r="AI9" s="11">
        <f t="shared" si="1"/>
        <v>3466851</v>
      </c>
      <c r="AJ9" s="10">
        <v>0</v>
      </c>
      <c r="AK9" s="11">
        <f t="shared" si="9"/>
        <v>3466851</v>
      </c>
      <c r="AL9" s="13">
        <f t="shared" si="10"/>
        <v>4677</v>
      </c>
      <c r="AM9" s="16">
        <v>7628</v>
      </c>
      <c r="AN9">
        <v>4387</v>
      </c>
      <c r="AO9" s="16">
        <v>4047</v>
      </c>
      <c r="AP9" s="14">
        <v>3324</v>
      </c>
      <c r="AQ9" s="14">
        <v>178</v>
      </c>
      <c r="AR9" s="14">
        <v>222</v>
      </c>
      <c r="AS9" s="14">
        <v>68</v>
      </c>
      <c r="AT9" s="14" t="s">
        <v>171</v>
      </c>
      <c r="AU9" s="14">
        <v>3474</v>
      </c>
      <c r="AV9">
        <v>108</v>
      </c>
      <c r="AW9" s="14">
        <v>0</v>
      </c>
      <c r="AX9" s="14">
        <v>13925</v>
      </c>
      <c r="AY9" s="14">
        <v>0</v>
      </c>
      <c r="AZ9" s="14">
        <v>0</v>
      </c>
      <c r="BA9" s="14">
        <v>689</v>
      </c>
      <c r="BB9">
        <v>56</v>
      </c>
      <c r="BC9" s="14">
        <v>0</v>
      </c>
      <c r="BD9">
        <v>3</v>
      </c>
      <c r="BE9" s="14">
        <v>1</v>
      </c>
      <c r="BF9" s="14">
        <v>280</v>
      </c>
      <c r="BG9" s="14">
        <v>392</v>
      </c>
      <c r="BH9" s="14">
        <v>13</v>
      </c>
      <c r="BI9" s="14">
        <v>0</v>
      </c>
      <c r="BJ9" s="13">
        <f t="shared" si="0"/>
        <v>917590</v>
      </c>
      <c r="BK9" s="14">
        <v>758689</v>
      </c>
      <c r="BL9" s="17">
        <v>801083</v>
      </c>
      <c r="BM9" s="17">
        <v>40280</v>
      </c>
      <c r="BN9" s="14">
        <v>99976</v>
      </c>
      <c r="BO9" s="14">
        <v>16531</v>
      </c>
      <c r="BP9" s="14" t="s">
        <v>171</v>
      </c>
      <c r="BQ9" s="14">
        <v>60704</v>
      </c>
      <c r="BR9" s="14">
        <v>1799</v>
      </c>
      <c r="BS9" s="14" t="s">
        <v>171</v>
      </c>
      <c r="BT9" s="14"/>
      <c r="BU9" s="14"/>
      <c r="BV9" s="14">
        <v>42289</v>
      </c>
      <c r="BW9" s="14">
        <v>873233</v>
      </c>
      <c r="BX9" s="14" t="s">
        <v>171</v>
      </c>
      <c r="BY9" s="14">
        <v>361</v>
      </c>
      <c r="BZ9" s="14">
        <v>9</v>
      </c>
      <c r="CA9" s="14">
        <v>23942</v>
      </c>
      <c r="CB9" s="14">
        <v>6498</v>
      </c>
      <c r="CC9" s="14">
        <v>1122</v>
      </c>
      <c r="CD9" s="14" t="s">
        <v>171</v>
      </c>
      <c r="CE9" s="14">
        <v>54096</v>
      </c>
      <c r="CF9" s="14">
        <v>29293</v>
      </c>
      <c r="CG9" s="14" t="s">
        <v>171</v>
      </c>
      <c r="CH9" s="14">
        <v>48563</v>
      </c>
      <c r="CI9" s="14">
        <v>2892</v>
      </c>
      <c r="CJ9" s="14">
        <v>1972</v>
      </c>
      <c r="CK9" s="13">
        <f t="shared" si="11"/>
        <v>4864</v>
      </c>
      <c r="CL9" s="14">
        <v>3020</v>
      </c>
      <c r="CM9" s="14">
        <v>440</v>
      </c>
      <c r="CN9" s="14">
        <v>7851</v>
      </c>
      <c r="CO9" s="14">
        <v>433</v>
      </c>
      <c r="CP9" s="14">
        <v>1924</v>
      </c>
      <c r="CQ9" s="13">
        <f t="shared" si="2"/>
        <v>2357</v>
      </c>
      <c r="CR9" s="14">
        <v>970</v>
      </c>
      <c r="CS9" s="14">
        <v>107</v>
      </c>
      <c r="CT9" s="14">
        <v>7789</v>
      </c>
      <c r="CU9" s="14">
        <v>115</v>
      </c>
      <c r="CV9" s="14" t="s">
        <v>171</v>
      </c>
      <c r="CW9" s="14">
        <v>660</v>
      </c>
      <c r="CX9" s="14">
        <v>972</v>
      </c>
      <c r="CY9" s="14" t="s">
        <v>171</v>
      </c>
      <c r="CZ9" s="14">
        <v>80</v>
      </c>
      <c r="DA9" s="14">
        <v>111</v>
      </c>
      <c r="DB9" s="14">
        <v>22449</v>
      </c>
      <c r="DC9" s="14">
        <v>588</v>
      </c>
    </row>
    <row r="10" spans="1:107" ht="15">
      <c r="A10" s="6" t="s">
        <v>177</v>
      </c>
      <c r="B10" s="7">
        <v>0</v>
      </c>
      <c r="C10" s="8">
        <f t="shared" si="3"/>
        <v>21.5</v>
      </c>
      <c r="D10" s="9">
        <v>19.5</v>
      </c>
      <c r="E10" s="9">
        <v>2</v>
      </c>
      <c r="F10" s="9">
        <v>46</v>
      </c>
      <c r="G10" s="9">
        <v>35</v>
      </c>
      <c r="H10" s="9">
        <v>0</v>
      </c>
      <c r="I10">
        <v>26.5</v>
      </c>
      <c r="J10" s="8">
        <f t="shared" si="4"/>
        <v>94</v>
      </c>
      <c r="K10" s="10">
        <v>2091018</v>
      </c>
      <c r="L10" s="10">
        <v>1954041</v>
      </c>
      <c r="M10" s="11">
        <f t="shared" si="5"/>
        <v>136977</v>
      </c>
      <c r="N10" s="18">
        <v>2041036</v>
      </c>
      <c r="O10" s="11">
        <f t="shared" si="6"/>
        <v>4132054</v>
      </c>
      <c r="P10" s="10">
        <v>459862</v>
      </c>
      <c r="Q10" s="10">
        <v>365791</v>
      </c>
      <c r="R10" s="10">
        <v>340791</v>
      </c>
      <c r="S10" s="10">
        <v>25000</v>
      </c>
      <c r="T10" s="11">
        <f t="shared" si="7"/>
        <v>685928</v>
      </c>
      <c r="U10" s="10">
        <v>514325</v>
      </c>
      <c r="V10" s="10">
        <v>171603</v>
      </c>
      <c r="W10" s="10">
        <v>67358</v>
      </c>
      <c r="X10" s="10">
        <v>30737</v>
      </c>
      <c r="Y10" s="10">
        <v>691051</v>
      </c>
      <c r="Z10" s="10">
        <v>534888</v>
      </c>
      <c r="AA10" s="10">
        <v>6988.7</v>
      </c>
      <c r="AB10" s="10">
        <v>3697</v>
      </c>
      <c r="AC10" s="11">
        <f t="shared" si="8"/>
        <v>1851550.7</v>
      </c>
      <c r="AD10" s="19">
        <v>20040</v>
      </c>
      <c r="AE10" s="10">
        <v>27528</v>
      </c>
      <c r="AF10" s="10">
        <v>209506</v>
      </c>
      <c r="AG10" s="10">
        <v>68795</v>
      </c>
      <c r="AH10" s="10">
        <v>151118</v>
      </c>
      <c r="AI10" s="11">
        <f t="shared" si="1"/>
        <v>6920453.7</v>
      </c>
      <c r="AJ10" s="10">
        <v>0</v>
      </c>
      <c r="AK10" s="11">
        <f t="shared" si="9"/>
        <v>6920453.7</v>
      </c>
      <c r="AL10" s="13">
        <f t="shared" si="10"/>
        <v>33327</v>
      </c>
      <c r="AM10" s="17">
        <v>63487</v>
      </c>
      <c r="AN10" s="17">
        <v>30272</v>
      </c>
      <c r="AO10" s="17">
        <v>34935</v>
      </c>
      <c r="AP10" s="14">
        <v>28934</v>
      </c>
      <c r="AQ10" s="14">
        <v>1338</v>
      </c>
      <c r="AR10" s="14">
        <v>1708</v>
      </c>
      <c r="AS10" s="14">
        <v>427</v>
      </c>
      <c r="AT10" s="14">
        <v>920</v>
      </c>
      <c r="AU10" s="14">
        <v>26318</v>
      </c>
      <c r="AV10" s="14">
        <v>3442</v>
      </c>
      <c r="AW10" s="14">
        <v>19</v>
      </c>
      <c r="AX10" s="14">
        <v>19</v>
      </c>
      <c r="AY10" s="14">
        <v>12</v>
      </c>
      <c r="AZ10" s="14">
        <v>7</v>
      </c>
      <c r="BA10" s="14">
        <v>9001</v>
      </c>
      <c r="BB10" s="14">
        <v>7197</v>
      </c>
      <c r="BC10" s="14">
        <v>55.72</v>
      </c>
      <c r="BD10" s="14">
        <v>1369</v>
      </c>
      <c r="BE10" s="14">
        <v>0</v>
      </c>
      <c r="BF10" s="14">
        <v>724</v>
      </c>
      <c r="BG10" s="14">
        <v>1729</v>
      </c>
      <c r="BH10" s="14">
        <v>231</v>
      </c>
      <c r="BI10" s="14">
        <v>0</v>
      </c>
      <c r="BJ10" s="13">
        <f t="shared" si="0"/>
        <v>1069613</v>
      </c>
      <c r="BK10" s="17">
        <f>850299</f>
        <v>850299</v>
      </c>
      <c r="BL10" s="17">
        <v>895644</v>
      </c>
      <c r="BM10" s="17">
        <v>41170</v>
      </c>
      <c r="BN10" s="14">
        <v>140778</v>
      </c>
      <c r="BO10" s="14">
        <v>10738</v>
      </c>
      <c r="BP10" s="14">
        <v>22453</v>
      </c>
      <c r="BQ10" s="14">
        <v>256741</v>
      </c>
      <c r="BR10" s="14">
        <v>2219</v>
      </c>
      <c r="BS10" s="14">
        <v>2211</v>
      </c>
      <c r="BT10" s="14">
        <v>1517</v>
      </c>
      <c r="BU10" s="14">
        <v>574</v>
      </c>
      <c r="BV10" s="14">
        <v>16270</v>
      </c>
      <c r="BW10" s="14">
        <v>1534870</v>
      </c>
      <c r="BX10" s="14">
        <v>2307.45</v>
      </c>
      <c r="BY10" s="14">
        <v>142768</v>
      </c>
      <c r="BZ10" s="14">
        <v>1824</v>
      </c>
      <c r="CA10" s="14">
        <v>80481</v>
      </c>
      <c r="CB10" s="14">
        <v>7143</v>
      </c>
      <c r="CC10" s="14">
        <v>13177</v>
      </c>
      <c r="CD10" s="14">
        <v>0</v>
      </c>
      <c r="CE10" s="14">
        <v>178577</v>
      </c>
      <c r="CF10" s="14">
        <v>3961</v>
      </c>
      <c r="CG10" s="14">
        <v>237</v>
      </c>
      <c r="CH10" s="14">
        <v>2420</v>
      </c>
      <c r="CI10" s="14">
        <v>5512</v>
      </c>
      <c r="CJ10" s="14">
        <v>1972</v>
      </c>
      <c r="CK10" s="13">
        <f t="shared" si="11"/>
        <v>7484</v>
      </c>
      <c r="CL10" s="14">
        <v>2772</v>
      </c>
      <c r="CM10" s="14">
        <v>340</v>
      </c>
      <c r="CN10" s="14">
        <v>2927</v>
      </c>
      <c r="CO10" s="14">
        <v>1906</v>
      </c>
      <c r="CP10" s="14">
        <v>6769</v>
      </c>
      <c r="CQ10" s="13">
        <f t="shared" si="2"/>
        <v>8675</v>
      </c>
      <c r="CR10" s="14">
        <v>2012</v>
      </c>
      <c r="CS10" s="14">
        <v>136</v>
      </c>
      <c r="CT10" s="14">
        <v>1211</v>
      </c>
      <c r="CU10" s="14">
        <v>200</v>
      </c>
      <c r="CV10" s="14">
        <v>4831</v>
      </c>
      <c r="CW10" s="14">
        <v>0</v>
      </c>
      <c r="CX10" s="14">
        <v>0</v>
      </c>
      <c r="CY10" s="14">
        <v>1516</v>
      </c>
      <c r="CZ10" s="14">
        <v>69.25</v>
      </c>
      <c r="DA10" s="14">
        <v>200.25</v>
      </c>
      <c r="DB10" s="14" t="s">
        <v>178</v>
      </c>
      <c r="DC10" s="17">
        <f>993+6</f>
        <v>999</v>
      </c>
    </row>
    <row r="11" spans="1:107" ht="15">
      <c r="A11" s="6" t="s">
        <v>179</v>
      </c>
      <c r="B11" s="7">
        <v>1</v>
      </c>
      <c r="C11" s="8">
        <f t="shared" si="3"/>
        <v>27.71</v>
      </c>
      <c r="D11" s="9">
        <v>27.71</v>
      </c>
      <c r="E11" s="9">
        <v>0</v>
      </c>
      <c r="F11" s="9">
        <v>36.76</v>
      </c>
      <c r="G11" s="9">
        <v>27.59</v>
      </c>
      <c r="H11" s="9">
        <v>0</v>
      </c>
      <c r="I11" s="9">
        <v>25.71</v>
      </c>
      <c r="J11" s="8">
        <f t="shared" si="4"/>
        <v>90.18</v>
      </c>
      <c r="K11" s="10">
        <v>2087360</v>
      </c>
      <c r="L11" s="10">
        <v>2087360</v>
      </c>
      <c r="M11" s="11">
        <v>0</v>
      </c>
      <c r="N11" s="15">
        <v>1617226</v>
      </c>
      <c r="O11" s="11">
        <f t="shared" si="6"/>
        <v>3704586</v>
      </c>
      <c r="P11" s="10">
        <v>483644</v>
      </c>
      <c r="Q11" s="10">
        <v>835017</v>
      </c>
      <c r="R11" s="10">
        <v>808504</v>
      </c>
      <c r="S11" s="10">
        <v>26513</v>
      </c>
      <c r="T11" s="11">
        <f t="shared" si="7"/>
        <v>620208</v>
      </c>
      <c r="U11" s="10">
        <v>573790</v>
      </c>
      <c r="V11" s="10">
        <v>46418</v>
      </c>
      <c r="W11" s="10">
        <v>24090</v>
      </c>
      <c r="X11" s="10">
        <v>18310</v>
      </c>
      <c r="Y11" s="10">
        <v>1368302</v>
      </c>
      <c r="Z11" s="10">
        <v>609803</v>
      </c>
      <c r="AA11" s="10">
        <v>163060</v>
      </c>
      <c r="AB11" s="10">
        <v>166</v>
      </c>
      <c r="AC11" s="11">
        <f t="shared" si="8"/>
        <v>3029153</v>
      </c>
      <c r="AD11" s="10">
        <v>16251</v>
      </c>
      <c r="AE11" s="10">
        <v>102460</v>
      </c>
      <c r="AF11" s="10">
        <v>412201</v>
      </c>
      <c r="AG11" s="10">
        <v>71760</v>
      </c>
      <c r="AH11" s="10">
        <v>287829</v>
      </c>
      <c r="AI11" s="11">
        <f>SUM(O11,P11,Q11,T11,W11,X11,Y11,AA11,AB11,AD11,AE11,AF11,AG11,AH11)</f>
        <v>8107884</v>
      </c>
      <c r="AJ11" s="10">
        <v>0</v>
      </c>
      <c r="AK11" s="11">
        <f t="shared" si="9"/>
        <v>8107884</v>
      </c>
      <c r="AL11" s="13">
        <f t="shared" si="10"/>
        <v>27183</v>
      </c>
      <c r="AM11" s="14">
        <v>25396</v>
      </c>
      <c r="AN11" s="14">
        <v>23190</v>
      </c>
      <c r="AO11" s="14">
        <v>3911</v>
      </c>
      <c r="AP11" s="14">
        <v>16421</v>
      </c>
      <c r="AQ11" s="14">
        <v>6769</v>
      </c>
      <c r="AR11" s="14">
        <v>494</v>
      </c>
      <c r="AS11" s="14">
        <v>466</v>
      </c>
      <c r="AT11" s="14">
        <v>3033</v>
      </c>
      <c r="AU11" s="14">
        <v>3237</v>
      </c>
      <c r="AV11" s="14">
        <v>0</v>
      </c>
      <c r="AW11" s="14">
        <v>45</v>
      </c>
      <c r="AX11" s="14">
        <v>45</v>
      </c>
      <c r="AY11" s="14">
        <v>21</v>
      </c>
      <c r="AZ11" s="14">
        <v>1</v>
      </c>
      <c r="BA11" s="14">
        <v>549</v>
      </c>
      <c r="BB11" s="14">
        <v>289</v>
      </c>
      <c r="BC11" s="14">
        <v>1</v>
      </c>
      <c r="BD11" s="14">
        <v>23</v>
      </c>
      <c r="BE11" s="14">
        <v>4</v>
      </c>
      <c r="BF11" s="14">
        <v>82</v>
      </c>
      <c r="BG11" s="14">
        <v>492</v>
      </c>
      <c r="BH11" s="14">
        <v>15</v>
      </c>
      <c r="BI11" s="14">
        <v>391</v>
      </c>
      <c r="BJ11" s="13">
        <f t="shared" si="0"/>
        <v>1282517</v>
      </c>
      <c r="BK11" s="14">
        <v>894213</v>
      </c>
      <c r="BL11" s="14">
        <v>1171535</v>
      </c>
      <c r="BM11" s="14">
        <v>28261</v>
      </c>
      <c r="BN11" s="14">
        <v>76181</v>
      </c>
      <c r="BO11" s="14">
        <v>20466</v>
      </c>
      <c r="BP11" s="14">
        <v>14335</v>
      </c>
      <c r="BQ11" s="14">
        <v>0</v>
      </c>
      <c r="BR11" s="14">
        <v>2067</v>
      </c>
      <c r="BS11" s="14">
        <v>2052</v>
      </c>
      <c r="BT11" s="14">
        <v>1170</v>
      </c>
      <c r="BU11" s="14">
        <v>150</v>
      </c>
      <c r="BV11" s="14">
        <v>9331</v>
      </c>
      <c r="BW11" s="14">
        <v>1149155</v>
      </c>
      <c r="BX11" s="14">
        <v>981</v>
      </c>
      <c r="BY11" s="14">
        <v>10067</v>
      </c>
      <c r="BZ11" s="14">
        <v>20028</v>
      </c>
      <c r="CA11" s="14">
        <v>21890</v>
      </c>
      <c r="CB11" s="14">
        <v>7908</v>
      </c>
      <c r="CC11" s="14">
        <v>3384</v>
      </c>
      <c r="CD11" s="14">
        <v>6472</v>
      </c>
      <c r="CE11" s="14">
        <v>209493</v>
      </c>
      <c r="CF11" s="14">
        <v>195632</v>
      </c>
      <c r="CG11" s="14">
        <v>1442</v>
      </c>
      <c r="CH11" s="14">
        <v>9773</v>
      </c>
      <c r="CI11" s="14">
        <v>6317</v>
      </c>
      <c r="CJ11" s="14">
        <v>8712</v>
      </c>
      <c r="CK11" s="13">
        <f t="shared" si="11"/>
        <v>15029</v>
      </c>
      <c r="CL11" s="14">
        <v>5913</v>
      </c>
      <c r="CM11" s="14">
        <v>659</v>
      </c>
      <c r="CN11" s="14">
        <v>9789</v>
      </c>
      <c r="CO11" s="14">
        <v>20674</v>
      </c>
      <c r="CP11" s="14">
        <v>11022</v>
      </c>
      <c r="CQ11" s="13">
        <f t="shared" si="2"/>
        <v>31696</v>
      </c>
      <c r="CR11" s="14">
        <v>12007</v>
      </c>
      <c r="CS11" s="14">
        <v>1086</v>
      </c>
      <c r="CT11" s="14">
        <v>9042</v>
      </c>
      <c r="CU11" s="14">
        <v>684</v>
      </c>
      <c r="CV11" s="14">
        <v>18645</v>
      </c>
      <c r="CW11" s="14">
        <v>15</v>
      </c>
      <c r="CX11" s="14">
        <v>6</v>
      </c>
      <c r="CY11" s="14">
        <v>339</v>
      </c>
      <c r="CZ11" s="14">
        <v>83.5</v>
      </c>
      <c r="DA11" s="14">
        <v>176</v>
      </c>
      <c r="DB11" s="14">
        <v>38978</v>
      </c>
      <c r="DC11" s="14">
        <v>1150</v>
      </c>
    </row>
    <row r="12" spans="1:107" ht="15">
      <c r="A12" s="6" t="s">
        <v>180</v>
      </c>
      <c r="B12" s="7">
        <v>0</v>
      </c>
      <c r="C12" s="8">
        <f t="shared" si="3"/>
        <v>13.5</v>
      </c>
      <c r="D12" s="9">
        <v>10.5</v>
      </c>
      <c r="E12" s="9">
        <v>3</v>
      </c>
      <c r="F12" s="9">
        <v>16.75</v>
      </c>
      <c r="G12" s="9">
        <v>12.75</v>
      </c>
      <c r="H12" s="9">
        <v>0</v>
      </c>
      <c r="I12" s="9">
        <v>8.95</v>
      </c>
      <c r="J12" s="8">
        <f t="shared" si="4"/>
        <v>39.2</v>
      </c>
      <c r="K12" s="10">
        <v>1059711</v>
      </c>
      <c r="L12" s="10">
        <v>956142</v>
      </c>
      <c r="M12" s="11">
        <f t="shared" si="5"/>
        <v>103569</v>
      </c>
      <c r="N12" s="15">
        <v>893423</v>
      </c>
      <c r="O12" s="11">
        <f t="shared" si="6"/>
        <v>1953134</v>
      </c>
      <c r="P12" s="10">
        <v>92253</v>
      </c>
      <c r="Q12" s="10">
        <v>120248</v>
      </c>
      <c r="R12" s="10">
        <v>120248</v>
      </c>
      <c r="S12" s="10">
        <v>0</v>
      </c>
      <c r="T12" s="11">
        <f t="shared" si="7"/>
        <v>108211</v>
      </c>
      <c r="U12" s="10">
        <v>85436</v>
      </c>
      <c r="V12" s="10">
        <v>22775</v>
      </c>
      <c r="W12" s="10">
        <v>15239</v>
      </c>
      <c r="X12" s="10">
        <v>7878</v>
      </c>
      <c r="Y12" s="10">
        <v>418245</v>
      </c>
      <c r="Z12" s="10">
        <v>418245</v>
      </c>
      <c r="AA12" s="10">
        <v>7748</v>
      </c>
      <c r="AB12" s="10">
        <v>0</v>
      </c>
      <c r="AC12" s="11">
        <f t="shared" si="8"/>
        <v>677569</v>
      </c>
      <c r="AD12" s="10">
        <v>2900</v>
      </c>
      <c r="AE12" s="10">
        <v>53024</v>
      </c>
      <c r="AF12" s="10">
        <v>140401</v>
      </c>
      <c r="AG12" s="10">
        <v>31646</v>
      </c>
      <c r="AH12" s="10">
        <v>117651</v>
      </c>
      <c r="AI12" s="11">
        <f t="shared" si="1"/>
        <v>3068578</v>
      </c>
      <c r="AJ12" s="10">
        <v>745306</v>
      </c>
      <c r="AK12" s="11">
        <f t="shared" si="9"/>
        <v>3813884</v>
      </c>
      <c r="AL12" s="13">
        <f t="shared" si="10"/>
        <v>3006</v>
      </c>
      <c r="AM12" s="14" t="s">
        <v>171</v>
      </c>
      <c r="AN12" s="14">
        <v>2683</v>
      </c>
      <c r="AO12" s="14">
        <v>7546</v>
      </c>
      <c r="AP12" s="14">
        <v>936</v>
      </c>
      <c r="AQ12" s="14">
        <v>7729</v>
      </c>
      <c r="AR12" s="14">
        <v>254</v>
      </c>
      <c r="AS12" s="14">
        <v>3</v>
      </c>
      <c r="AT12" s="14">
        <v>66</v>
      </c>
      <c r="AU12" s="14">
        <v>4120</v>
      </c>
      <c r="AV12" s="14">
        <v>1256</v>
      </c>
      <c r="AW12" s="14">
        <v>0</v>
      </c>
      <c r="AX12" s="14">
        <v>0</v>
      </c>
      <c r="AY12" s="14">
        <v>0</v>
      </c>
      <c r="AZ12" s="14">
        <v>0</v>
      </c>
      <c r="BA12" s="14">
        <v>3660</v>
      </c>
      <c r="BB12" s="14">
        <v>1489</v>
      </c>
      <c r="BC12" s="14">
        <v>12</v>
      </c>
      <c r="BD12" s="14">
        <v>701</v>
      </c>
      <c r="BE12" s="14">
        <v>0</v>
      </c>
      <c r="BF12" s="14">
        <v>761</v>
      </c>
      <c r="BG12" s="14">
        <v>485</v>
      </c>
      <c r="BH12" s="14">
        <v>153</v>
      </c>
      <c r="BI12" s="14">
        <v>3237</v>
      </c>
      <c r="BJ12" s="13">
        <f t="shared" si="0"/>
        <v>575566</v>
      </c>
      <c r="BK12" s="14" t="s">
        <v>171</v>
      </c>
      <c r="BL12" s="14">
        <v>517694</v>
      </c>
      <c r="BM12" s="14">
        <v>39763</v>
      </c>
      <c r="BN12" s="14">
        <v>43998</v>
      </c>
      <c r="BO12" s="14">
        <v>11260</v>
      </c>
      <c r="BP12" s="14">
        <v>2614</v>
      </c>
      <c r="BQ12" s="14">
        <v>390114</v>
      </c>
      <c r="BR12" s="14">
        <v>1093</v>
      </c>
      <c r="BS12" s="14">
        <v>792</v>
      </c>
      <c r="BT12" s="14">
        <v>668</v>
      </c>
      <c r="BU12" s="14">
        <v>196</v>
      </c>
      <c r="BV12" s="14">
        <v>9415</v>
      </c>
      <c r="BW12" s="14">
        <v>603245</v>
      </c>
      <c r="BX12" s="14">
        <v>9820</v>
      </c>
      <c r="BY12" s="14">
        <v>30802</v>
      </c>
      <c r="BZ12" s="14">
        <v>8262</v>
      </c>
      <c r="CA12" s="14">
        <v>16458</v>
      </c>
      <c r="CB12" s="14">
        <v>7298</v>
      </c>
      <c r="CC12" s="14">
        <v>1691</v>
      </c>
      <c r="CD12" s="14">
        <v>339283</v>
      </c>
      <c r="CE12" s="14">
        <v>88049</v>
      </c>
      <c r="CF12" s="14">
        <v>83564</v>
      </c>
      <c r="CG12" s="14">
        <v>108</v>
      </c>
      <c r="CH12" s="14">
        <v>198325</v>
      </c>
      <c r="CI12" s="14">
        <v>2642</v>
      </c>
      <c r="CJ12" s="14">
        <v>3485</v>
      </c>
      <c r="CK12" s="13">
        <f t="shared" si="11"/>
        <v>6127</v>
      </c>
      <c r="CL12" s="14">
        <v>3072</v>
      </c>
      <c r="CM12" s="14">
        <v>217</v>
      </c>
      <c r="CN12" s="14">
        <v>0</v>
      </c>
      <c r="CO12" s="14">
        <v>3059</v>
      </c>
      <c r="CP12" s="14">
        <v>4187</v>
      </c>
      <c r="CQ12" s="13">
        <f t="shared" si="2"/>
        <v>7246</v>
      </c>
      <c r="CR12" s="14">
        <v>3622</v>
      </c>
      <c r="CS12" s="14">
        <v>288</v>
      </c>
      <c r="CT12" s="14">
        <v>0</v>
      </c>
      <c r="CU12" s="14">
        <v>84</v>
      </c>
      <c r="CV12" s="14">
        <v>2411</v>
      </c>
      <c r="CW12" s="14">
        <v>0</v>
      </c>
      <c r="CX12" s="14">
        <v>0</v>
      </c>
      <c r="CY12" s="14">
        <v>0</v>
      </c>
      <c r="CZ12" s="14">
        <v>94</v>
      </c>
      <c r="DA12" s="14">
        <v>93</v>
      </c>
      <c r="DB12" s="14">
        <v>16376</v>
      </c>
      <c r="DC12" s="14">
        <v>246</v>
      </c>
    </row>
    <row r="13" spans="1:107" ht="15">
      <c r="A13" s="6" t="s">
        <v>181</v>
      </c>
      <c r="B13" s="7">
        <v>1</v>
      </c>
      <c r="C13" s="8">
        <f t="shared" si="3"/>
        <v>38</v>
      </c>
      <c r="D13" s="9">
        <v>24</v>
      </c>
      <c r="E13" s="9">
        <v>14</v>
      </c>
      <c r="F13" s="9">
        <v>27</v>
      </c>
      <c r="G13" s="9">
        <v>22</v>
      </c>
      <c r="H13" s="9">
        <v>5</v>
      </c>
      <c r="I13" s="9">
        <v>17.7</v>
      </c>
      <c r="J13" s="8">
        <f t="shared" si="4"/>
        <v>87.7</v>
      </c>
      <c r="K13" s="10">
        <v>2572654</v>
      </c>
      <c r="L13" s="10">
        <v>1689068</v>
      </c>
      <c r="M13" s="11">
        <f t="shared" si="5"/>
        <v>883586</v>
      </c>
      <c r="N13" s="15">
        <v>1385783</v>
      </c>
      <c r="O13" s="11">
        <f t="shared" si="6"/>
        <v>3958437</v>
      </c>
      <c r="P13" s="10">
        <v>368510</v>
      </c>
      <c r="Q13" s="10">
        <v>313886</v>
      </c>
      <c r="R13" s="10">
        <v>278035</v>
      </c>
      <c r="S13" s="10">
        <v>35851</v>
      </c>
      <c r="T13" s="11">
        <f t="shared" si="7"/>
        <v>419694</v>
      </c>
      <c r="U13" s="10">
        <v>328099</v>
      </c>
      <c r="V13" s="10">
        <v>91595</v>
      </c>
      <c r="W13" s="10">
        <v>17575</v>
      </c>
      <c r="X13" s="10">
        <v>42423</v>
      </c>
      <c r="Y13" s="10">
        <v>1395130</v>
      </c>
      <c r="Z13" s="10">
        <v>287619</v>
      </c>
      <c r="AA13" s="10">
        <v>38760</v>
      </c>
      <c r="AB13" s="10">
        <v>17131</v>
      </c>
      <c r="AC13" s="11">
        <f t="shared" si="8"/>
        <v>2244599</v>
      </c>
      <c r="AD13" s="10">
        <v>10654</v>
      </c>
      <c r="AE13" s="10">
        <v>181525</v>
      </c>
      <c r="AF13" s="10">
        <v>1190290</v>
      </c>
      <c r="AG13" s="10">
        <v>129889</v>
      </c>
      <c r="AH13" s="10">
        <v>866957</v>
      </c>
      <c r="AI13" s="11">
        <f t="shared" si="1"/>
        <v>8950861</v>
      </c>
      <c r="AJ13" s="10">
        <v>0</v>
      </c>
      <c r="AK13" s="11">
        <f t="shared" si="9"/>
        <v>8950861</v>
      </c>
      <c r="AL13" s="13">
        <f t="shared" si="10"/>
        <v>20438</v>
      </c>
      <c r="AM13" s="14">
        <v>5874</v>
      </c>
      <c r="AN13" s="14">
        <v>6768</v>
      </c>
      <c r="AO13" s="14">
        <v>2708</v>
      </c>
      <c r="AP13" s="14">
        <v>6321</v>
      </c>
      <c r="AQ13" s="14">
        <v>447</v>
      </c>
      <c r="AR13" s="14">
        <v>3079</v>
      </c>
      <c r="AS13" s="14">
        <v>474</v>
      </c>
      <c r="AT13" s="14">
        <v>10117</v>
      </c>
      <c r="AU13" s="14">
        <v>47270</v>
      </c>
      <c r="AV13" s="14">
        <v>0</v>
      </c>
      <c r="AW13" s="14">
        <v>53</v>
      </c>
      <c r="AX13" s="14">
        <v>37</v>
      </c>
      <c r="AY13" s="14">
        <v>53</v>
      </c>
      <c r="AZ13" s="14">
        <v>11</v>
      </c>
      <c r="BA13" s="14">
        <v>9051</v>
      </c>
      <c r="BB13" s="14">
        <v>118</v>
      </c>
      <c r="BC13" s="14">
        <v>84</v>
      </c>
      <c r="BD13" s="14">
        <v>869</v>
      </c>
      <c r="BE13" s="14">
        <v>0</v>
      </c>
      <c r="BF13" s="14">
        <v>1408</v>
      </c>
      <c r="BG13" s="14">
        <v>477</v>
      </c>
      <c r="BH13" s="14">
        <v>0</v>
      </c>
      <c r="BI13" s="14">
        <v>0</v>
      </c>
      <c r="BJ13" s="13">
        <f t="shared" si="0"/>
        <v>1079104</v>
      </c>
      <c r="BK13" s="14">
        <v>970101</v>
      </c>
      <c r="BL13" s="14">
        <v>785404</v>
      </c>
      <c r="BM13" s="14">
        <v>93482</v>
      </c>
      <c r="BN13" s="14">
        <v>249011</v>
      </c>
      <c r="BO13" s="14">
        <v>34572</v>
      </c>
      <c r="BP13" s="14">
        <v>10117</v>
      </c>
      <c r="BQ13" s="14">
        <v>0</v>
      </c>
      <c r="BR13" s="14">
        <v>2177</v>
      </c>
      <c r="BS13" s="14">
        <v>821</v>
      </c>
      <c r="BT13" s="14">
        <v>2118</v>
      </c>
      <c r="BU13" s="14">
        <v>1342</v>
      </c>
      <c r="BV13" s="14">
        <v>29489</v>
      </c>
      <c r="BW13" s="14">
        <v>1503301</v>
      </c>
      <c r="BX13" s="14">
        <v>128610</v>
      </c>
      <c r="BY13" s="14">
        <v>51191</v>
      </c>
      <c r="BZ13" s="14">
        <v>13884</v>
      </c>
      <c r="CA13" s="14">
        <v>19689</v>
      </c>
      <c r="CB13" s="14">
        <v>18032</v>
      </c>
      <c r="CC13" s="14">
        <v>0</v>
      </c>
      <c r="CD13" s="14">
        <v>0</v>
      </c>
      <c r="CE13" s="14">
        <v>203412</v>
      </c>
      <c r="CF13" s="14">
        <v>60788</v>
      </c>
      <c r="CG13" s="14">
        <v>2466</v>
      </c>
      <c r="CH13" s="14">
        <v>59698</v>
      </c>
      <c r="CI13" s="14">
        <v>1798</v>
      </c>
      <c r="CJ13" s="14">
        <v>2778</v>
      </c>
      <c r="CK13" s="13">
        <f t="shared" si="11"/>
        <v>4576</v>
      </c>
      <c r="CL13" s="14">
        <v>2544</v>
      </c>
      <c r="CM13" s="14">
        <v>193</v>
      </c>
      <c r="CN13" s="14">
        <v>11844</v>
      </c>
      <c r="CO13" s="14">
        <v>4107</v>
      </c>
      <c r="CP13" s="14">
        <v>12308</v>
      </c>
      <c r="CQ13" s="13">
        <f t="shared" si="2"/>
        <v>16415</v>
      </c>
      <c r="CR13" s="14">
        <v>5115</v>
      </c>
      <c r="CS13" s="14">
        <v>466</v>
      </c>
      <c r="CT13" s="14">
        <v>26199</v>
      </c>
      <c r="CU13" s="14">
        <v>565</v>
      </c>
      <c r="CV13" s="14">
        <v>13002</v>
      </c>
      <c r="CW13" s="14">
        <v>562</v>
      </c>
      <c r="CX13" s="14">
        <v>10654</v>
      </c>
      <c r="CY13" s="14">
        <v>328</v>
      </c>
      <c r="CZ13" s="14">
        <v>93</v>
      </c>
      <c r="DA13" s="14">
        <v>160</v>
      </c>
      <c r="DB13" s="14">
        <v>36980</v>
      </c>
      <c r="DC13" s="14">
        <v>649</v>
      </c>
    </row>
    <row r="14" spans="1:107" ht="15">
      <c r="A14" s="6" t="s">
        <v>182</v>
      </c>
      <c r="B14" s="7">
        <v>0</v>
      </c>
      <c r="C14" s="8">
        <f t="shared" si="3"/>
        <v>18</v>
      </c>
      <c r="D14" s="9">
        <v>15</v>
      </c>
      <c r="E14" s="9">
        <v>3</v>
      </c>
      <c r="F14" s="9">
        <v>20.5</v>
      </c>
      <c r="G14" s="9">
        <v>15</v>
      </c>
      <c r="H14" s="9">
        <v>1</v>
      </c>
      <c r="I14" s="9">
        <v>18.1</v>
      </c>
      <c r="J14" s="8">
        <f t="shared" si="4"/>
        <v>57.6</v>
      </c>
      <c r="K14" s="10">
        <v>1601480</v>
      </c>
      <c r="L14" s="10">
        <v>1234737</v>
      </c>
      <c r="M14" s="11">
        <f t="shared" si="5"/>
        <v>366743</v>
      </c>
      <c r="N14" s="15">
        <v>909468</v>
      </c>
      <c r="O14" s="11">
        <f t="shared" si="6"/>
        <v>2510948</v>
      </c>
      <c r="P14" s="10">
        <v>295171</v>
      </c>
      <c r="Q14" s="10">
        <v>222976</v>
      </c>
      <c r="R14" s="10">
        <v>222376</v>
      </c>
      <c r="S14" s="10">
        <v>600</v>
      </c>
      <c r="T14" s="11">
        <f t="shared" si="7"/>
        <v>288152</v>
      </c>
      <c r="U14" s="10">
        <v>222713</v>
      </c>
      <c r="V14" s="10">
        <v>65439</v>
      </c>
      <c r="W14" s="10">
        <v>77</v>
      </c>
      <c r="X14" s="10">
        <v>756</v>
      </c>
      <c r="Y14" s="10">
        <v>561262</v>
      </c>
      <c r="Z14" s="10">
        <v>561262</v>
      </c>
      <c r="AA14" s="10">
        <v>1471</v>
      </c>
      <c r="AB14" s="10">
        <v>0</v>
      </c>
      <c r="AC14" s="11">
        <f t="shared" si="8"/>
        <v>1074694</v>
      </c>
      <c r="AD14" s="10">
        <v>23148</v>
      </c>
      <c r="AE14" s="10">
        <v>100396</v>
      </c>
      <c r="AF14" s="10">
        <v>189000</v>
      </c>
      <c r="AG14" s="10">
        <v>237771</v>
      </c>
      <c r="AH14" s="10"/>
      <c r="AI14" s="11">
        <f t="shared" si="1"/>
        <v>4431128</v>
      </c>
      <c r="AJ14" s="10">
        <v>957057</v>
      </c>
      <c r="AK14" s="11">
        <f t="shared" si="9"/>
        <v>5388185</v>
      </c>
      <c r="AL14" s="13">
        <f t="shared" si="10"/>
        <v>6965</v>
      </c>
      <c r="AM14" s="14">
        <v>8116</v>
      </c>
      <c r="AN14" s="14">
        <v>5639</v>
      </c>
      <c r="AO14" s="14">
        <v>4296</v>
      </c>
      <c r="AP14" s="14">
        <v>4405</v>
      </c>
      <c r="AQ14" s="14">
        <v>1234</v>
      </c>
      <c r="AR14" s="14">
        <v>1228</v>
      </c>
      <c r="AS14" s="14">
        <v>98</v>
      </c>
      <c r="AT14" s="14">
        <v>0</v>
      </c>
      <c r="AU14" s="14">
        <v>3188</v>
      </c>
      <c r="AV14" s="14">
        <v>730</v>
      </c>
      <c r="AW14" s="14">
        <v>2</v>
      </c>
      <c r="AX14" s="14">
        <v>2</v>
      </c>
      <c r="AY14" s="14">
        <v>2</v>
      </c>
      <c r="AZ14" s="14">
        <v>0</v>
      </c>
      <c r="BA14" s="14">
        <v>2850</v>
      </c>
      <c r="BB14" s="14">
        <v>4</v>
      </c>
      <c r="BC14" s="14">
        <v>0</v>
      </c>
      <c r="BD14" s="14">
        <v>4</v>
      </c>
      <c r="BE14" s="14">
        <v>0</v>
      </c>
      <c r="BF14" s="14">
        <v>132</v>
      </c>
      <c r="BG14" s="14">
        <v>93</v>
      </c>
      <c r="BH14" s="14">
        <v>96</v>
      </c>
      <c r="BI14" s="14">
        <v>0</v>
      </c>
      <c r="BJ14" s="13">
        <f t="shared" si="0"/>
        <v>1211091</v>
      </c>
      <c r="BK14" s="14">
        <v>737933</v>
      </c>
      <c r="BL14" s="14">
        <v>982670</v>
      </c>
      <c r="BM14" s="14">
        <v>38951</v>
      </c>
      <c r="BN14" s="14">
        <v>196784</v>
      </c>
      <c r="BO14" s="14">
        <v>31618</v>
      </c>
      <c r="BP14" s="14">
        <v>19</v>
      </c>
      <c r="BQ14" s="14">
        <v>928903</v>
      </c>
      <c r="BR14" s="14">
        <v>718</v>
      </c>
      <c r="BS14" s="14">
        <v>703</v>
      </c>
      <c r="BT14" s="14">
        <v>715</v>
      </c>
      <c r="BU14" s="14">
        <v>2</v>
      </c>
      <c r="BV14" s="14">
        <v>26104</v>
      </c>
      <c r="BW14" s="14">
        <v>1109804</v>
      </c>
      <c r="BX14" s="14">
        <v>0</v>
      </c>
      <c r="BY14" s="14">
        <v>291</v>
      </c>
      <c r="BZ14" s="14">
        <v>21811</v>
      </c>
      <c r="CA14" s="14">
        <v>3569</v>
      </c>
      <c r="CB14" s="14">
        <v>8243</v>
      </c>
      <c r="CC14" s="14">
        <v>2115</v>
      </c>
      <c r="CD14" s="14">
        <v>0</v>
      </c>
      <c r="CE14" s="14">
        <v>101927</v>
      </c>
      <c r="CF14" s="14">
        <v>196044</v>
      </c>
      <c r="CG14" s="14">
        <v>524</v>
      </c>
      <c r="CH14" s="14">
        <v>100496</v>
      </c>
      <c r="CI14" s="14">
        <v>3410</v>
      </c>
      <c r="CJ14" s="14">
        <v>4735</v>
      </c>
      <c r="CK14" s="13">
        <f t="shared" si="11"/>
        <v>8145</v>
      </c>
      <c r="CL14" s="14">
        <v>4704</v>
      </c>
      <c r="CM14" s="14">
        <v>578</v>
      </c>
      <c r="CN14" s="14">
        <v>0</v>
      </c>
      <c r="CO14" s="14">
        <v>4638</v>
      </c>
      <c r="CP14" s="14">
        <v>3634</v>
      </c>
      <c r="CQ14" s="13">
        <f t="shared" si="2"/>
        <v>8272</v>
      </c>
      <c r="CR14" s="14">
        <v>4544</v>
      </c>
      <c r="CS14" s="14">
        <v>795</v>
      </c>
      <c r="CT14" s="14">
        <v>0</v>
      </c>
      <c r="CU14" s="14">
        <v>684</v>
      </c>
      <c r="CV14" s="14">
        <v>17794</v>
      </c>
      <c r="CW14" s="14">
        <v>50</v>
      </c>
      <c r="CX14" s="14">
        <v>52</v>
      </c>
      <c r="CY14" s="14">
        <v>782</v>
      </c>
      <c r="CZ14" s="14">
        <v>85</v>
      </c>
      <c r="DA14" s="14">
        <v>113</v>
      </c>
      <c r="DB14" s="14">
        <v>26266</v>
      </c>
      <c r="DC14" s="14">
        <v>958</v>
      </c>
    </row>
    <row r="15" spans="1:107" ht="15">
      <c r="A15" s="6" t="s">
        <v>183</v>
      </c>
      <c r="B15" s="7">
        <v>2</v>
      </c>
      <c r="C15" s="8">
        <f t="shared" si="3"/>
        <v>4</v>
      </c>
      <c r="D15" s="9">
        <v>4</v>
      </c>
      <c r="E15" s="9">
        <v>0</v>
      </c>
      <c r="F15" s="9">
        <v>1</v>
      </c>
      <c r="G15" s="9">
        <v>1</v>
      </c>
      <c r="H15" s="9">
        <v>0</v>
      </c>
      <c r="I15" s="9">
        <v>2</v>
      </c>
      <c r="J15" s="8">
        <f t="shared" si="4"/>
        <v>7</v>
      </c>
      <c r="K15" s="10">
        <v>246347</v>
      </c>
      <c r="L15" s="10">
        <v>246347</v>
      </c>
      <c r="M15" s="11">
        <v>0</v>
      </c>
      <c r="N15" s="15">
        <v>50051</v>
      </c>
      <c r="O15" s="11">
        <f t="shared" si="6"/>
        <v>296398</v>
      </c>
      <c r="P15" s="10">
        <v>21747</v>
      </c>
      <c r="Q15" s="10">
        <v>62581</v>
      </c>
      <c r="R15" s="10">
        <v>62581</v>
      </c>
      <c r="S15" s="10">
        <v>0</v>
      </c>
      <c r="T15" s="11">
        <f t="shared" si="7"/>
        <v>41466</v>
      </c>
      <c r="U15" s="10">
        <v>41466</v>
      </c>
      <c r="V15" s="10">
        <v>0</v>
      </c>
      <c r="W15" s="10">
        <v>0</v>
      </c>
      <c r="X15" s="10">
        <v>1399</v>
      </c>
      <c r="Y15" s="10">
        <v>18676</v>
      </c>
      <c r="Z15" s="10">
        <v>18676</v>
      </c>
      <c r="AA15" s="10">
        <v>0</v>
      </c>
      <c r="AB15" s="10">
        <v>0</v>
      </c>
      <c r="AC15" s="11">
        <f t="shared" si="8"/>
        <v>124122</v>
      </c>
      <c r="AD15" s="10">
        <v>0</v>
      </c>
      <c r="AE15" s="10">
        <v>26918</v>
      </c>
      <c r="AF15" s="10">
        <v>4714</v>
      </c>
      <c r="AG15" s="10">
        <v>0</v>
      </c>
      <c r="AH15" s="10">
        <v>31525</v>
      </c>
      <c r="AI15" s="11">
        <f t="shared" si="1"/>
        <v>505424</v>
      </c>
      <c r="AJ15" s="10">
        <v>122419</v>
      </c>
      <c r="AK15" s="11">
        <f t="shared" si="9"/>
        <v>627843</v>
      </c>
      <c r="AL15" s="13">
        <f t="shared" si="10"/>
        <v>1297</v>
      </c>
      <c r="AM15" s="14">
        <v>1297</v>
      </c>
      <c r="AN15" s="14">
        <v>1177</v>
      </c>
      <c r="AO15" s="14">
        <v>1178</v>
      </c>
      <c r="AP15" s="14">
        <v>59</v>
      </c>
      <c r="AQ15" s="14">
        <v>144</v>
      </c>
      <c r="AR15" s="14">
        <v>120</v>
      </c>
      <c r="AS15" s="14">
        <v>0</v>
      </c>
      <c r="AT15" s="14">
        <v>0</v>
      </c>
      <c r="AU15" s="14">
        <v>60</v>
      </c>
      <c r="AV15" s="14" t="s">
        <v>171</v>
      </c>
      <c r="AW15" s="14">
        <v>0</v>
      </c>
      <c r="AX15" s="14">
        <v>0</v>
      </c>
      <c r="AY15" s="14">
        <v>0</v>
      </c>
      <c r="AZ15" s="14">
        <v>0</v>
      </c>
      <c r="BA15" s="14">
        <v>15830</v>
      </c>
      <c r="BB15" s="14">
        <v>0</v>
      </c>
      <c r="BC15" s="14">
        <v>0</v>
      </c>
      <c r="BD15" s="14">
        <v>0</v>
      </c>
      <c r="BE15" s="14">
        <v>0</v>
      </c>
      <c r="BF15" s="14">
        <v>4</v>
      </c>
      <c r="BG15" s="14">
        <v>383</v>
      </c>
      <c r="BH15" s="14">
        <v>4</v>
      </c>
      <c r="BI15" s="14">
        <v>0</v>
      </c>
      <c r="BJ15" s="13">
        <f t="shared" si="0"/>
        <v>39176</v>
      </c>
      <c r="BK15" s="14">
        <v>31995</v>
      </c>
      <c r="BL15" s="14">
        <v>38691</v>
      </c>
      <c r="BM15" s="14">
        <v>6696</v>
      </c>
      <c r="BN15" s="14">
        <v>485</v>
      </c>
      <c r="BO15" s="14">
        <v>0</v>
      </c>
      <c r="BP15" s="14">
        <v>0</v>
      </c>
      <c r="BQ15" s="14" t="s">
        <v>171</v>
      </c>
      <c r="BR15" s="14">
        <v>260</v>
      </c>
      <c r="BS15" s="14">
        <v>260</v>
      </c>
      <c r="BT15" s="14">
        <v>237</v>
      </c>
      <c r="BU15" s="14">
        <v>0</v>
      </c>
      <c r="BV15" s="14">
        <v>38806</v>
      </c>
      <c r="BW15" s="14">
        <v>20682</v>
      </c>
      <c r="BX15" s="14">
        <v>566</v>
      </c>
      <c r="BY15" s="14">
        <v>151</v>
      </c>
      <c r="BZ15" s="14">
        <v>29</v>
      </c>
      <c r="CA15" s="14">
        <v>33</v>
      </c>
      <c r="CB15" s="14">
        <v>966</v>
      </c>
      <c r="CC15" s="14">
        <v>11</v>
      </c>
      <c r="CD15" s="14">
        <v>0</v>
      </c>
      <c r="CE15" s="14">
        <v>10940</v>
      </c>
      <c r="CF15" s="14">
        <v>1124</v>
      </c>
      <c r="CG15" s="14">
        <v>0</v>
      </c>
      <c r="CH15" s="14">
        <v>5030</v>
      </c>
      <c r="CI15" s="14">
        <v>173</v>
      </c>
      <c r="CJ15" s="14">
        <v>22</v>
      </c>
      <c r="CK15" s="13">
        <f t="shared" si="11"/>
        <v>195</v>
      </c>
      <c r="CL15" s="14">
        <v>71</v>
      </c>
      <c r="CM15" s="14">
        <v>20</v>
      </c>
      <c r="CN15" s="14">
        <v>0</v>
      </c>
      <c r="CO15" s="14">
        <v>468</v>
      </c>
      <c r="CP15" s="14">
        <v>57</v>
      </c>
      <c r="CQ15" s="13">
        <f t="shared" si="2"/>
        <v>525</v>
      </c>
      <c r="CR15" s="14">
        <v>313</v>
      </c>
      <c r="CS15" s="14">
        <v>35</v>
      </c>
      <c r="CT15" s="14">
        <v>0</v>
      </c>
      <c r="CU15" s="14">
        <v>46</v>
      </c>
      <c r="CV15" s="14">
        <v>1107</v>
      </c>
      <c r="CW15" s="14">
        <v>118</v>
      </c>
      <c r="CX15" s="14">
        <v>80</v>
      </c>
      <c r="CY15" s="14">
        <v>0</v>
      </c>
      <c r="CZ15" s="14">
        <v>79</v>
      </c>
      <c r="DA15" s="14">
        <v>65</v>
      </c>
      <c r="DB15" s="14">
        <v>2844</v>
      </c>
      <c r="DC15" s="14">
        <v>29.4</v>
      </c>
    </row>
    <row r="16" spans="1:107" ht="15">
      <c r="A16" s="6" t="s">
        <v>184</v>
      </c>
      <c r="B16" s="7">
        <v>0</v>
      </c>
      <c r="C16" s="8">
        <f t="shared" si="3"/>
        <v>8.29</v>
      </c>
      <c r="D16" s="9">
        <v>8.29</v>
      </c>
      <c r="E16" s="9">
        <v>0</v>
      </c>
      <c r="F16" s="9">
        <v>6.61</v>
      </c>
      <c r="G16" s="9">
        <v>5.53</v>
      </c>
      <c r="H16" s="9">
        <v>0</v>
      </c>
      <c r="I16" s="9">
        <v>1.34</v>
      </c>
      <c r="J16" s="8">
        <f t="shared" si="4"/>
        <v>16.24</v>
      </c>
      <c r="K16" s="10">
        <v>697158</v>
      </c>
      <c r="L16" s="10">
        <v>697158</v>
      </c>
      <c r="M16" s="11">
        <f t="shared" si="5"/>
        <v>0</v>
      </c>
      <c r="N16" s="15">
        <v>297961</v>
      </c>
      <c r="O16" s="11">
        <f t="shared" si="6"/>
        <v>995119</v>
      </c>
      <c r="P16" s="10">
        <v>22248</v>
      </c>
      <c r="Q16" s="10">
        <v>101892</v>
      </c>
      <c r="R16" s="10">
        <v>76875</v>
      </c>
      <c r="S16" s="10">
        <v>14317</v>
      </c>
      <c r="T16" s="11">
        <f t="shared" si="7"/>
        <v>60065</v>
      </c>
      <c r="U16" s="10">
        <v>51144</v>
      </c>
      <c r="V16" s="10">
        <v>8921</v>
      </c>
      <c r="W16" s="10">
        <v>0</v>
      </c>
      <c r="X16" s="10">
        <v>4391</v>
      </c>
      <c r="Y16" s="10">
        <v>83466</v>
      </c>
      <c r="Z16" s="10">
        <v>83466</v>
      </c>
      <c r="AA16" s="10">
        <v>19849</v>
      </c>
      <c r="AB16" s="10">
        <v>0</v>
      </c>
      <c r="AC16" s="11">
        <f t="shared" si="8"/>
        <v>269663</v>
      </c>
      <c r="AD16" s="10">
        <v>48198</v>
      </c>
      <c r="AE16" s="10">
        <v>345</v>
      </c>
      <c r="AF16" s="10">
        <v>17962</v>
      </c>
      <c r="AG16" s="10">
        <v>13266</v>
      </c>
      <c r="AH16" s="10">
        <v>30659</v>
      </c>
      <c r="AI16" s="11">
        <f t="shared" si="1"/>
        <v>1397460</v>
      </c>
      <c r="AJ16" s="10">
        <v>0</v>
      </c>
      <c r="AK16" s="11">
        <f t="shared" si="9"/>
        <v>1397460</v>
      </c>
      <c r="AL16" s="13">
        <f t="shared" si="10"/>
        <v>4036</v>
      </c>
      <c r="AM16" s="14">
        <v>3053</v>
      </c>
      <c r="AN16" s="14">
        <v>1883</v>
      </c>
      <c r="AO16" s="14">
        <v>1528</v>
      </c>
      <c r="AP16" s="14">
        <v>1628</v>
      </c>
      <c r="AQ16" s="14">
        <v>255</v>
      </c>
      <c r="AR16" s="14">
        <v>2119</v>
      </c>
      <c r="AS16" s="14">
        <v>34</v>
      </c>
      <c r="AT16" s="14">
        <v>0</v>
      </c>
      <c r="AU16" s="14">
        <v>40</v>
      </c>
      <c r="AV16" s="14">
        <v>7723</v>
      </c>
      <c r="AW16" s="14">
        <v>3</v>
      </c>
      <c r="AX16" s="14">
        <v>0</v>
      </c>
      <c r="AY16" s="14">
        <v>0</v>
      </c>
      <c r="AZ16" s="14">
        <v>0</v>
      </c>
      <c r="BA16" s="14">
        <v>1756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49</v>
      </c>
      <c r="BH16" s="14">
        <v>0</v>
      </c>
      <c r="BI16" s="14">
        <v>118</v>
      </c>
      <c r="BJ16" s="13">
        <f t="shared" si="0"/>
        <v>76033</v>
      </c>
      <c r="BK16" s="14" t="s">
        <v>171</v>
      </c>
      <c r="BL16" s="14">
        <v>66334</v>
      </c>
      <c r="BM16" s="14">
        <v>6666</v>
      </c>
      <c r="BN16" s="14">
        <v>9262</v>
      </c>
      <c r="BO16" s="14">
        <v>399</v>
      </c>
      <c r="BP16" s="14">
        <v>38</v>
      </c>
      <c r="BQ16" s="14">
        <v>14904</v>
      </c>
      <c r="BR16" s="14">
        <v>223</v>
      </c>
      <c r="BS16" s="14">
        <v>223</v>
      </c>
      <c r="BT16" s="14">
        <v>154</v>
      </c>
      <c r="BU16" s="14">
        <v>66</v>
      </c>
      <c r="BV16" s="14">
        <v>13072</v>
      </c>
      <c r="BW16" s="14">
        <v>175</v>
      </c>
      <c r="BX16" s="14">
        <v>469</v>
      </c>
      <c r="BY16" s="14">
        <v>1</v>
      </c>
      <c r="BZ16" s="14">
        <v>0</v>
      </c>
      <c r="CA16" s="14">
        <v>213</v>
      </c>
      <c r="CB16" s="14">
        <v>2328</v>
      </c>
      <c r="CC16" s="14">
        <v>127</v>
      </c>
      <c r="CD16" s="14">
        <v>269</v>
      </c>
      <c r="CE16" s="14">
        <v>22765</v>
      </c>
      <c r="CF16" s="14">
        <v>6179</v>
      </c>
      <c r="CG16" s="14">
        <v>0</v>
      </c>
      <c r="CH16" s="14">
        <v>5203</v>
      </c>
      <c r="CI16" s="14">
        <v>1169</v>
      </c>
      <c r="CJ16" s="14">
        <v>307</v>
      </c>
      <c r="CK16" s="13">
        <f t="shared" si="11"/>
        <v>1476</v>
      </c>
      <c r="CL16" s="14">
        <v>1010</v>
      </c>
      <c r="CM16" s="14">
        <v>230</v>
      </c>
      <c r="CN16" s="14" t="s">
        <v>171</v>
      </c>
      <c r="CO16" s="14">
        <v>1798</v>
      </c>
      <c r="CP16" s="14">
        <v>3362</v>
      </c>
      <c r="CQ16" s="13">
        <f t="shared" si="2"/>
        <v>5160</v>
      </c>
      <c r="CR16" s="14">
        <v>2380</v>
      </c>
      <c r="CS16" s="14">
        <v>397</v>
      </c>
      <c r="CT16" s="14" t="s">
        <v>171</v>
      </c>
      <c r="CU16" s="14">
        <v>205</v>
      </c>
      <c r="CV16" s="14">
        <v>3268</v>
      </c>
      <c r="CW16" s="14">
        <v>170</v>
      </c>
      <c r="CX16" s="14">
        <v>875</v>
      </c>
      <c r="CY16" s="14">
        <v>94</v>
      </c>
      <c r="CZ16" s="14">
        <v>68</v>
      </c>
      <c r="DA16" s="14">
        <v>58</v>
      </c>
      <c r="DB16" s="14">
        <v>2585</v>
      </c>
      <c r="DC16" s="14">
        <v>159</v>
      </c>
    </row>
    <row r="17" spans="1:107" ht="15">
      <c r="A17" s="6" t="s">
        <v>185</v>
      </c>
      <c r="B17" s="7">
        <v>0</v>
      </c>
      <c r="C17" s="8">
        <f t="shared" si="3"/>
        <v>31</v>
      </c>
      <c r="D17" s="9">
        <v>29</v>
      </c>
      <c r="E17" s="9">
        <v>2</v>
      </c>
      <c r="F17" s="9">
        <v>57</v>
      </c>
      <c r="G17" s="9">
        <v>31</v>
      </c>
      <c r="H17" s="9">
        <v>0</v>
      </c>
      <c r="I17" s="9">
        <v>48</v>
      </c>
      <c r="J17" s="8">
        <f t="shared" si="4"/>
        <v>136</v>
      </c>
      <c r="K17" s="20">
        <v>2520743</v>
      </c>
      <c r="L17" s="20">
        <v>2320571</v>
      </c>
      <c r="M17" s="11">
        <f t="shared" si="5"/>
        <v>200172</v>
      </c>
      <c r="N17" s="15">
        <v>2428249</v>
      </c>
      <c r="O17" s="11">
        <f t="shared" si="6"/>
        <v>4948992</v>
      </c>
      <c r="P17" s="10">
        <v>813267</v>
      </c>
      <c r="Q17" s="10">
        <v>992538</v>
      </c>
      <c r="R17" s="10">
        <v>969138</v>
      </c>
      <c r="S17" s="10">
        <v>23400</v>
      </c>
      <c r="T17" s="11">
        <f t="shared" si="7"/>
        <v>760748</v>
      </c>
      <c r="U17" s="10">
        <v>399235</v>
      </c>
      <c r="V17" s="10">
        <v>361513</v>
      </c>
      <c r="W17" s="10">
        <v>40949</v>
      </c>
      <c r="X17" s="10">
        <v>74549</v>
      </c>
      <c r="Y17" s="10">
        <v>1195208</v>
      </c>
      <c r="Z17" s="10">
        <v>296598</v>
      </c>
      <c r="AA17" s="10">
        <v>0</v>
      </c>
      <c r="AB17" s="10">
        <v>0</v>
      </c>
      <c r="AC17" s="11">
        <f t="shared" si="8"/>
        <v>3063992</v>
      </c>
      <c r="AD17" s="10">
        <v>55191</v>
      </c>
      <c r="AE17" s="10">
        <v>133134</v>
      </c>
      <c r="AF17" s="10">
        <v>247407</v>
      </c>
      <c r="AG17" s="10">
        <v>120000</v>
      </c>
      <c r="AH17" s="10">
        <v>324371</v>
      </c>
      <c r="AI17" s="11">
        <f t="shared" si="1"/>
        <v>9706354</v>
      </c>
      <c r="AJ17" s="10">
        <v>0</v>
      </c>
      <c r="AK17" s="11">
        <f t="shared" si="9"/>
        <v>9706354</v>
      </c>
      <c r="AL17" s="13">
        <f t="shared" si="10"/>
        <v>16489</v>
      </c>
      <c r="AM17" s="14">
        <v>148939</v>
      </c>
      <c r="AN17" s="14">
        <v>13009</v>
      </c>
      <c r="AO17" s="14">
        <v>137188</v>
      </c>
      <c r="AP17" s="14">
        <v>8459</v>
      </c>
      <c r="AQ17" s="14">
        <v>4550</v>
      </c>
      <c r="AR17" s="14">
        <v>3306</v>
      </c>
      <c r="AS17" s="14">
        <v>550</v>
      </c>
      <c r="AT17" s="14">
        <v>-376</v>
      </c>
      <c r="AU17" s="14">
        <v>0</v>
      </c>
      <c r="AV17" s="14">
        <v>0</v>
      </c>
      <c r="AW17" s="14">
        <v>-141</v>
      </c>
      <c r="AX17" s="14">
        <v>-141</v>
      </c>
      <c r="AY17" s="14">
        <v>-112</v>
      </c>
      <c r="AZ17" s="14">
        <v>-29</v>
      </c>
      <c r="BA17" s="14">
        <v>0</v>
      </c>
      <c r="BB17" s="14">
        <v>2146</v>
      </c>
      <c r="BC17" s="14">
        <v>37</v>
      </c>
      <c r="BD17" s="14">
        <v>0</v>
      </c>
      <c r="BE17" s="14">
        <v>0</v>
      </c>
      <c r="BF17" s="14">
        <v>879</v>
      </c>
      <c r="BG17" s="14">
        <v>1379</v>
      </c>
      <c r="BH17" s="14">
        <v>34</v>
      </c>
      <c r="BI17" s="14">
        <v>0</v>
      </c>
      <c r="BJ17" s="13">
        <f t="shared" si="0"/>
        <v>1385864</v>
      </c>
      <c r="BK17" s="14">
        <v>972876</v>
      </c>
      <c r="BL17" s="14">
        <v>1105954</v>
      </c>
      <c r="BM17" s="14">
        <v>153911</v>
      </c>
      <c r="BN17" s="14">
        <v>252197</v>
      </c>
      <c r="BO17" s="14">
        <v>15142</v>
      </c>
      <c r="BP17" s="14">
        <v>12571</v>
      </c>
      <c r="BQ17" s="14">
        <v>0</v>
      </c>
      <c r="BR17" s="14">
        <v>2691</v>
      </c>
      <c r="BS17" s="14">
        <v>2691</v>
      </c>
      <c r="BT17" s="14">
        <v>1584</v>
      </c>
      <c r="BU17" s="14">
        <v>1107</v>
      </c>
      <c r="BV17" s="14">
        <v>24566</v>
      </c>
      <c r="BW17" s="14">
        <v>3174127</v>
      </c>
      <c r="BX17" s="14">
        <v>4242</v>
      </c>
      <c r="BY17" s="14">
        <v>0</v>
      </c>
      <c r="BZ17" s="14">
        <v>59780</v>
      </c>
      <c r="CA17" s="14">
        <v>14130</v>
      </c>
      <c r="CB17" s="14">
        <v>12702</v>
      </c>
      <c r="CC17" s="14">
        <v>1115</v>
      </c>
      <c r="CD17" s="14">
        <v>0</v>
      </c>
      <c r="CE17" s="14">
        <v>261462</v>
      </c>
      <c r="CF17" s="14">
        <v>161504</v>
      </c>
      <c r="CG17" s="14">
        <v>0</v>
      </c>
      <c r="CH17" s="14">
        <v>12234</v>
      </c>
      <c r="CI17" s="14">
        <v>1876</v>
      </c>
      <c r="CJ17" s="14">
        <v>6296</v>
      </c>
      <c r="CK17" s="13">
        <f t="shared" si="11"/>
        <v>8172</v>
      </c>
      <c r="CL17" s="14">
        <v>6543</v>
      </c>
      <c r="CM17" s="14">
        <v>280</v>
      </c>
      <c r="CN17" s="14">
        <v>0</v>
      </c>
      <c r="CO17" s="14">
        <v>3384</v>
      </c>
      <c r="CP17" s="14">
        <v>4004</v>
      </c>
      <c r="CQ17" s="13">
        <f t="shared" si="2"/>
        <v>7388</v>
      </c>
      <c r="CR17" s="14">
        <v>4186</v>
      </c>
      <c r="CS17" s="14">
        <v>420</v>
      </c>
      <c r="CT17" s="14">
        <v>0</v>
      </c>
      <c r="CU17" s="14">
        <v>1068</v>
      </c>
      <c r="CV17" s="14">
        <v>26826</v>
      </c>
      <c r="CW17" s="14">
        <v>0</v>
      </c>
      <c r="CX17" s="14">
        <v>0</v>
      </c>
      <c r="CY17" s="14">
        <v>2112</v>
      </c>
      <c r="CZ17" s="14">
        <v>90</v>
      </c>
      <c r="DA17" s="14">
        <v>183</v>
      </c>
      <c r="DB17" s="14">
        <v>38521</v>
      </c>
      <c r="DC17" s="14">
        <v>1610</v>
      </c>
    </row>
    <row r="18" spans="1:107" ht="15">
      <c r="A18" s="6" t="s">
        <v>186</v>
      </c>
      <c r="B18" s="7">
        <v>0</v>
      </c>
      <c r="C18" s="8">
        <f t="shared" si="3"/>
        <v>14.21</v>
      </c>
      <c r="D18" s="9">
        <v>14.21</v>
      </c>
      <c r="E18" s="9">
        <v>0</v>
      </c>
      <c r="F18" s="9">
        <v>33.93</v>
      </c>
      <c r="G18" s="9">
        <v>20.5</v>
      </c>
      <c r="H18" s="9">
        <v>0</v>
      </c>
      <c r="I18" s="9">
        <v>7.04</v>
      </c>
      <c r="J18" s="8">
        <f t="shared" si="4"/>
        <v>55.18</v>
      </c>
      <c r="K18" s="10">
        <v>1198795</v>
      </c>
      <c r="L18" s="10">
        <v>1198795</v>
      </c>
      <c r="M18" s="11">
        <f t="shared" si="5"/>
        <v>0</v>
      </c>
      <c r="N18" s="15">
        <v>1493813</v>
      </c>
      <c r="O18" s="11">
        <f t="shared" si="6"/>
        <v>2692608</v>
      </c>
      <c r="P18" s="10">
        <v>134239</v>
      </c>
      <c r="Q18" s="10">
        <v>315463</v>
      </c>
      <c r="R18" s="10">
        <v>303223</v>
      </c>
      <c r="S18" s="10">
        <v>12240</v>
      </c>
      <c r="T18" s="11">
        <f t="shared" si="7"/>
        <v>450096</v>
      </c>
      <c r="U18" s="10">
        <v>228027</v>
      </c>
      <c r="V18" s="10">
        <v>222069</v>
      </c>
      <c r="W18" s="10">
        <v>20626</v>
      </c>
      <c r="X18" s="10">
        <v>14346</v>
      </c>
      <c r="Y18" s="10">
        <v>716401</v>
      </c>
      <c r="Z18" s="10">
        <v>658485</v>
      </c>
      <c r="AA18" s="10">
        <v>50133</v>
      </c>
      <c r="AB18" s="10">
        <v>0</v>
      </c>
      <c r="AC18" s="11">
        <f t="shared" si="8"/>
        <v>1567065</v>
      </c>
      <c r="AD18" s="10">
        <v>3154</v>
      </c>
      <c r="AE18" s="10">
        <v>52548</v>
      </c>
      <c r="AF18" s="10">
        <v>286484</v>
      </c>
      <c r="AG18" s="10">
        <v>52500</v>
      </c>
      <c r="AH18" s="10">
        <v>285134</v>
      </c>
      <c r="AI18" s="11">
        <f t="shared" si="1"/>
        <v>5073732</v>
      </c>
      <c r="AJ18" s="10">
        <v>615605</v>
      </c>
      <c r="AK18" s="11">
        <f t="shared" si="9"/>
        <v>5689337</v>
      </c>
      <c r="AL18" s="13">
        <f t="shared" si="10"/>
        <v>8962</v>
      </c>
      <c r="AM18" s="14">
        <v>18806</v>
      </c>
      <c r="AN18" s="14">
        <v>8659</v>
      </c>
      <c r="AO18" s="14">
        <v>12323</v>
      </c>
      <c r="AP18" s="14">
        <v>8445</v>
      </c>
      <c r="AQ18" s="14">
        <v>214</v>
      </c>
      <c r="AR18" s="14">
        <v>156</v>
      </c>
      <c r="AS18" s="14">
        <v>147</v>
      </c>
      <c r="AT18" s="14">
        <v>0</v>
      </c>
      <c r="AU18" s="14">
        <v>4812</v>
      </c>
      <c r="AV18" s="14">
        <v>0</v>
      </c>
      <c r="AW18" s="14">
        <v>62</v>
      </c>
      <c r="AX18" s="14">
        <v>24</v>
      </c>
      <c r="AY18" s="14">
        <v>43</v>
      </c>
      <c r="AZ18" s="14">
        <v>19</v>
      </c>
      <c r="BA18" s="14">
        <v>992</v>
      </c>
      <c r="BB18" s="14">
        <v>2041</v>
      </c>
      <c r="BC18" s="14">
        <v>38</v>
      </c>
      <c r="BD18" s="14">
        <v>15</v>
      </c>
      <c r="BE18" s="14">
        <v>0</v>
      </c>
      <c r="BF18" s="14">
        <v>547</v>
      </c>
      <c r="BG18" s="14">
        <v>703</v>
      </c>
      <c r="BH18" s="14">
        <v>21</v>
      </c>
      <c r="BI18" s="14">
        <v>6329</v>
      </c>
      <c r="BJ18" s="13">
        <f t="shared" si="0"/>
        <v>757460</v>
      </c>
      <c r="BK18" s="14">
        <v>509423</v>
      </c>
      <c r="BL18" s="14">
        <v>647545</v>
      </c>
      <c r="BM18" s="14">
        <v>15897</v>
      </c>
      <c r="BN18" s="14">
        <v>94293</v>
      </c>
      <c r="BO18" s="14">
        <v>15622</v>
      </c>
      <c r="BP18" s="14">
        <v>0</v>
      </c>
      <c r="BQ18" s="14">
        <v>0</v>
      </c>
      <c r="BR18" s="14">
        <v>3411</v>
      </c>
      <c r="BS18" s="14">
        <v>2290</v>
      </c>
      <c r="BT18" s="14">
        <v>1441</v>
      </c>
      <c r="BU18" s="14">
        <v>1855</v>
      </c>
      <c r="BV18" s="14">
        <v>5034</v>
      </c>
      <c r="BW18" s="14">
        <v>1423615</v>
      </c>
      <c r="BX18" s="14">
        <v>1442</v>
      </c>
      <c r="BY18" s="14">
        <v>1113</v>
      </c>
      <c r="BZ18" s="14">
        <v>17</v>
      </c>
      <c r="CA18" s="14">
        <v>2790</v>
      </c>
      <c r="CB18" s="14">
        <v>7219</v>
      </c>
      <c r="CC18" s="14">
        <v>298</v>
      </c>
      <c r="CD18" s="14">
        <v>6360</v>
      </c>
      <c r="CE18" s="14">
        <v>95863</v>
      </c>
      <c r="CF18" s="14">
        <v>58991</v>
      </c>
      <c r="CG18" s="14">
        <v>5260</v>
      </c>
      <c r="CH18" s="14">
        <v>24290</v>
      </c>
      <c r="CI18" s="14">
        <v>2889</v>
      </c>
      <c r="CJ18" s="14">
        <v>2125</v>
      </c>
      <c r="CK18" s="13">
        <f t="shared" si="11"/>
        <v>5014</v>
      </c>
      <c r="CL18" s="14">
        <v>2833</v>
      </c>
      <c r="CM18" s="14">
        <v>418</v>
      </c>
      <c r="CN18" s="14">
        <v>8381</v>
      </c>
      <c r="CO18" s="14">
        <v>768</v>
      </c>
      <c r="CP18" s="14">
        <v>4890</v>
      </c>
      <c r="CQ18" s="13">
        <f t="shared" si="2"/>
        <v>5658</v>
      </c>
      <c r="CR18" s="14">
        <v>3543</v>
      </c>
      <c r="CS18" s="14">
        <v>763</v>
      </c>
      <c r="CT18" s="14">
        <v>6652</v>
      </c>
      <c r="CU18" s="14">
        <v>278</v>
      </c>
      <c r="CV18" s="14">
        <v>11738</v>
      </c>
      <c r="CW18" s="14">
        <v>0</v>
      </c>
      <c r="CX18" s="14">
        <v>0</v>
      </c>
      <c r="CY18" s="14">
        <v>1545</v>
      </c>
      <c r="CZ18" s="14">
        <v>87</v>
      </c>
      <c r="DA18" s="14">
        <v>83</v>
      </c>
      <c r="DB18" s="14">
        <v>12755</v>
      </c>
      <c r="DC18" s="14">
        <v>395</v>
      </c>
    </row>
    <row r="19" spans="1:107" ht="15">
      <c r="A19" s="6" t="s">
        <v>187</v>
      </c>
      <c r="B19" s="7">
        <v>0</v>
      </c>
      <c r="C19" s="8">
        <f t="shared" si="3"/>
        <v>30.23</v>
      </c>
      <c r="D19" s="9">
        <v>30.23</v>
      </c>
      <c r="E19" s="9">
        <v>0</v>
      </c>
      <c r="F19" s="9">
        <v>50.14</v>
      </c>
      <c r="G19" s="9">
        <v>34.07</v>
      </c>
      <c r="H19" s="9">
        <v>0</v>
      </c>
      <c r="I19" s="9">
        <v>29.1229267157485</v>
      </c>
      <c r="J19" s="8">
        <f t="shared" si="4"/>
        <v>109.4929267157485</v>
      </c>
      <c r="K19" s="10">
        <v>2489453</v>
      </c>
      <c r="L19" s="10">
        <v>2489453</v>
      </c>
      <c r="M19" s="11">
        <f t="shared" si="5"/>
        <v>0</v>
      </c>
      <c r="N19" s="15">
        <v>2256244</v>
      </c>
      <c r="O19" s="11">
        <f t="shared" si="6"/>
        <v>4745697</v>
      </c>
      <c r="P19" s="10">
        <v>550633</v>
      </c>
      <c r="Q19" s="10">
        <v>686577</v>
      </c>
      <c r="R19" s="10">
        <v>671577</v>
      </c>
      <c r="S19" s="10">
        <v>15000</v>
      </c>
      <c r="T19" s="11">
        <f t="shared" si="7"/>
        <v>468178</v>
      </c>
      <c r="U19" s="10">
        <v>318439</v>
      </c>
      <c r="V19" s="10">
        <v>149739</v>
      </c>
      <c r="W19" s="10">
        <v>69263</v>
      </c>
      <c r="X19" s="10">
        <v>30426</v>
      </c>
      <c r="Y19" s="10">
        <v>887086</v>
      </c>
      <c r="Z19" s="10">
        <v>886363</v>
      </c>
      <c r="AA19" s="10">
        <v>2215</v>
      </c>
      <c r="AB19" s="10">
        <v>12</v>
      </c>
      <c r="AC19" s="11">
        <f t="shared" si="8"/>
        <v>2143757</v>
      </c>
      <c r="AD19" s="10">
        <v>30000</v>
      </c>
      <c r="AE19" s="10">
        <v>94184</v>
      </c>
      <c r="AF19" s="10">
        <v>126505</v>
      </c>
      <c r="AG19" s="10">
        <v>59447</v>
      </c>
      <c r="AH19" s="10">
        <v>291615</v>
      </c>
      <c r="AI19" s="11">
        <f t="shared" si="1"/>
        <v>8041838</v>
      </c>
      <c r="AJ19" s="10">
        <v>0</v>
      </c>
      <c r="AK19" s="11">
        <f t="shared" si="9"/>
        <v>8041838</v>
      </c>
      <c r="AL19" s="13">
        <f t="shared" si="10"/>
        <v>21401</v>
      </c>
      <c r="AM19" s="14">
        <v>13567</v>
      </c>
      <c r="AN19" s="14">
        <v>15673</v>
      </c>
      <c r="AO19" s="14">
        <v>5181</v>
      </c>
      <c r="AP19" s="14">
        <v>9975</v>
      </c>
      <c r="AQ19" s="14">
        <v>5698</v>
      </c>
      <c r="AR19" s="14">
        <v>3226</v>
      </c>
      <c r="AS19" s="14">
        <v>402</v>
      </c>
      <c r="AT19" s="14">
        <v>2100</v>
      </c>
      <c r="AU19" s="14">
        <v>4627</v>
      </c>
      <c r="AV19" s="14">
        <v>0</v>
      </c>
      <c r="AW19" s="14"/>
      <c r="AX19" s="14">
        <v>0</v>
      </c>
      <c r="AY19" s="14">
        <v>0</v>
      </c>
      <c r="AZ19" s="14">
        <v>0</v>
      </c>
      <c r="BA19" s="14">
        <v>5181</v>
      </c>
      <c r="BB19" s="14">
        <v>11317</v>
      </c>
      <c r="BC19" s="14">
        <v>289.5</v>
      </c>
      <c r="BD19" s="14">
        <v>29</v>
      </c>
      <c r="BE19" s="14">
        <v>241</v>
      </c>
      <c r="BF19" s="14">
        <v>571</v>
      </c>
      <c r="BG19" s="14">
        <v>623</v>
      </c>
      <c r="BH19" s="14">
        <v>344</v>
      </c>
      <c r="BI19" s="14">
        <v>9</v>
      </c>
      <c r="BJ19" s="13">
        <f t="shared" si="0"/>
        <v>1192506</v>
      </c>
      <c r="BK19" s="14">
        <v>958168</v>
      </c>
      <c r="BL19" s="14">
        <v>1106572</v>
      </c>
      <c r="BM19" s="14">
        <v>5181</v>
      </c>
      <c r="BN19" s="14">
        <v>32763</v>
      </c>
      <c r="BO19" s="14">
        <v>27574</v>
      </c>
      <c r="BP19" s="14">
        <v>25597</v>
      </c>
      <c r="BQ19" s="14">
        <v>655881</v>
      </c>
      <c r="BR19" s="14">
        <v>2171</v>
      </c>
      <c r="BS19" s="14">
        <v>2054</v>
      </c>
      <c r="BT19" s="14">
        <v>1607</v>
      </c>
      <c r="BU19" s="14">
        <v>307</v>
      </c>
      <c r="BV19" s="14">
        <v>6041</v>
      </c>
      <c r="BW19" s="14">
        <v>2424797</v>
      </c>
      <c r="BX19" s="14">
        <v>6255.2</v>
      </c>
      <c r="BY19" s="14">
        <v>22639</v>
      </c>
      <c r="BZ19" s="14">
        <v>119503</v>
      </c>
      <c r="CA19" s="14">
        <v>11777</v>
      </c>
      <c r="CB19" s="14">
        <v>15976</v>
      </c>
      <c r="CC19" s="14">
        <v>3401</v>
      </c>
      <c r="CD19" s="14">
        <v>449</v>
      </c>
      <c r="CE19" s="14">
        <v>180842</v>
      </c>
      <c r="CF19" s="14">
        <v>149806</v>
      </c>
      <c r="CG19" s="14">
        <v>377</v>
      </c>
      <c r="CH19" s="14">
        <v>47536</v>
      </c>
      <c r="CI19" s="14">
        <v>4988</v>
      </c>
      <c r="CJ19" s="14">
        <v>11266</v>
      </c>
      <c r="CK19" s="13">
        <f t="shared" si="11"/>
        <v>16254</v>
      </c>
      <c r="CL19" s="14">
        <v>7029</v>
      </c>
      <c r="CM19" s="14">
        <v>483</v>
      </c>
      <c r="CN19" s="14" t="s">
        <v>174</v>
      </c>
      <c r="CO19" s="14">
        <v>4083</v>
      </c>
      <c r="CP19" s="14">
        <v>2719</v>
      </c>
      <c r="CQ19" s="13">
        <f t="shared" si="2"/>
        <v>6802</v>
      </c>
      <c r="CR19" s="14">
        <v>2903</v>
      </c>
      <c r="CS19" s="14">
        <v>431</v>
      </c>
      <c r="CT19" s="14" t="s">
        <v>174</v>
      </c>
      <c r="CU19" s="14">
        <v>664</v>
      </c>
      <c r="CV19" s="14">
        <v>14004</v>
      </c>
      <c r="CW19" s="14">
        <v>0</v>
      </c>
      <c r="CX19" s="14">
        <v>0</v>
      </c>
      <c r="CY19" s="14">
        <v>878</v>
      </c>
      <c r="CZ19" s="14">
        <v>97</v>
      </c>
      <c r="DA19" s="14">
        <v>149</v>
      </c>
      <c r="DB19" s="14">
        <v>41678</v>
      </c>
      <c r="DC19" s="14">
        <v>947</v>
      </c>
    </row>
    <row r="20" spans="1:107" ht="15">
      <c r="A20" s="6" t="s">
        <v>188</v>
      </c>
      <c r="B20" s="7">
        <v>1</v>
      </c>
      <c r="C20" s="8">
        <f t="shared" si="3"/>
        <v>18</v>
      </c>
      <c r="D20" s="9">
        <v>14</v>
      </c>
      <c r="E20" s="9">
        <v>4</v>
      </c>
      <c r="F20" s="9">
        <v>20</v>
      </c>
      <c r="G20" s="9">
        <v>18</v>
      </c>
      <c r="H20" s="9">
        <v>1</v>
      </c>
      <c r="I20" s="9">
        <v>46</v>
      </c>
      <c r="J20" s="8">
        <f t="shared" si="4"/>
        <v>85</v>
      </c>
      <c r="K20" s="10">
        <v>1220680</v>
      </c>
      <c r="L20" s="10">
        <v>1022959</v>
      </c>
      <c r="M20" s="11">
        <f t="shared" si="5"/>
        <v>197721</v>
      </c>
      <c r="N20" s="15">
        <v>1116726</v>
      </c>
      <c r="O20" s="11">
        <f t="shared" si="6"/>
        <v>2337406</v>
      </c>
      <c r="P20" s="10">
        <v>127158.9</v>
      </c>
      <c r="Q20" s="10">
        <v>294311.93</v>
      </c>
      <c r="R20" s="10" t="s">
        <v>171</v>
      </c>
      <c r="S20" s="10" t="s">
        <v>171</v>
      </c>
      <c r="T20" s="11">
        <f t="shared" si="7"/>
        <v>184257.66999999998</v>
      </c>
      <c r="U20" s="10">
        <v>93524.42</v>
      </c>
      <c r="V20" s="10">
        <v>90733.25</v>
      </c>
      <c r="W20" s="10">
        <v>316.71</v>
      </c>
      <c r="X20" s="10">
        <v>1001.47</v>
      </c>
      <c r="Y20" s="10" t="s">
        <v>171</v>
      </c>
      <c r="Z20" s="10">
        <v>384737.44</v>
      </c>
      <c r="AA20" s="10">
        <v>1025</v>
      </c>
      <c r="AB20" s="10">
        <v>0</v>
      </c>
      <c r="AC20" s="11">
        <f t="shared" si="8"/>
        <v>480912.77999999997</v>
      </c>
      <c r="AD20" s="10">
        <v>7208</v>
      </c>
      <c r="AE20" s="10">
        <v>245806</v>
      </c>
      <c r="AF20" s="10">
        <v>82674.63</v>
      </c>
      <c r="AG20" s="10"/>
      <c r="AH20" s="10">
        <v>18417.05</v>
      </c>
      <c r="AI20" s="11">
        <f t="shared" si="1"/>
        <v>3299583.36</v>
      </c>
      <c r="AJ20" s="10">
        <v>0</v>
      </c>
      <c r="AK20" s="11">
        <f t="shared" si="9"/>
        <v>3299583.36</v>
      </c>
      <c r="AL20" s="13">
        <f t="shared" si="10"/>
        <v>10854</v>
      </c>
      <c r="AM20" s="14">
        <v>11698</v>
      </c>
      <c r="AN20" s="14">
        <v>9285</v>
      </c>
      <c r="AO20" s="14">
        <v>1561</v>
      </c>
      <c r="AP20" s="14">
        <v>9819</v>
      </c>
      <c r="AQ20" s="14">
        <v>1035</v>
      </c>
      <c r="AR20" s="14">
        <v>934</v>
      </c>
      <c r="AS20" s="14">
        <v>615</v>
      </c>
      <c r="AT20" s="14">
        <v>20</v>
      </c>
      <c r="AU20" s="14">
        <v>637</v>
      </c>
      <c r="AV20" s="14">
        <v>0</v>
      </c>
      <c r="AW20" s="14">
        <v>1616</v>
      </c>
      <c r="AX20" s="14">
        <v>1609</v>
      </c>
      <c r="AY20" s="14">
        <v>330</v>
      </c>
      <c r="AZ20" s="14">
        <v>154</v>
      </c>
      <c r="BA20" s="14">
        <v>5440</v>
      </c>
      <c r="BB20" s="14">
        <v>970</v>
      </c>
      <c r="BC20" s="14">
        <v>0</v>
      </c>
      <c r="BD20" s="14">
        <v>36</v>
      </c>
      <c r="BE20" s="14">
        <v>0</v>
      </c>
      <c r="BF20" s="14">
        <v>14</v>
      </c>
      <c r="BG20" s="14">
        <v>172</v>
      </c>
      <c r="BH20" s="14">
        <v>179</v>
      </c>
      <c r="BI20" s="14">
        <v>20</v>
      </c>
      <c r="BJ20" s="13">
        <f t="shared" si="0"/>
        <v>1607340</v>
      </c>
      <c r="BK20" s="14">
        <v>618015</v>
      </c>
      <c r="BL20" s="14">
        <v>721432</v>
      </c>
      <c r="BM20" s="14">
        <v>32466</v>
      </c>
      <c r="BN20" s="14">
        <v>853758</v>
      </c>
      <c r="BO20" s="14">
        <v>16231</v>
      </c>
      <c r="BP20" s="14">
        <v>15919</v>
      </c>
      <c r="BQ20" s="14">
        <v>0</v>
      </c>
      <c r="BR20" s="14">
        <v>16393</v>
      </c>
      <c r="BS20" s="14">
        <v>523</v>
      </c>
      <c r="BT20" s="14">
        <v>399</v>
      </c>
      <c r="BU20" s="14">
        <v>124</v>
      </c>
      <c r="BV20" s="14" t="s">
        <v>171</v>
      </c>
      <c r="BW20" s="14">
        <v>79535</v>
      </c>
      <c r="BX20" s="14">
        <v>833</v>
      </c>
      <c r="BY20" s="14">
        <v>16253</v>
      </c>
      <c r="BZ20" s="14">
        <v>433</v>
      </c>
      <c r="CA20" s="14">
        <v>10799</v>
      </c>
      <c r="CB20" s="14">
        <v>5580</v>
      </c>
      <c r="CC20" s="14">
        <v>453</v>
      </c>
      <c r="CD20" s="14">
        <v>3332</v>
      </c>
      <c r="CE20" s="14">
        <v>67670</v>
      </c>
      <c r="CF20" s="14">
        <v>46606</v>
      </c>
      <c r="CG20" s="14">
        <v>3540</v>
      </c>
      <c r="CH20" s="14">
        <v>37080</v>
      </c>
      <c r="CI20" s="14">
        <v>3457</v>
      </c>
      <c r="CJ20" s="14">
        <v>2103</v>
      </c>
      <c r="CK20" s="13">
        <f t="shared" si="11"/>
        <v>5560</v>
      </c>
      <c r="CL20" s="14">
        <v>2801</v>
      </c>
      <c r="CM20" s="14">
        <v>210</v>
      </c>
      <c r="CN20" s="14">
        <v>0</v>
      </c>
      <c r="CO20" s="14">
        <v>1893</v>
      </c>
      <c r="CP20" s="14">
        <v>1884</v>
      </c>
      <c r="CQ20" s="13">
        <f t="shared" si="2"/>
        <v>3777</v>
      </c>
      <c r="CR20" s="14">
        <v>1999</v>
      </c>
      <c r="CS20" s="14">
        <v>3</v>
      </c>
      <c r="CT20" s="14">
        <v>0</v>
      </c>
      <c r="CU20" s="14">
        <v>200</v>
      </c>
      <c r="CV20" s="14">
        <v>6907</v>
      </c>
      <c r="CW20" s="14">
        <v>0</v>
      </c>
      <c r="CX20" s="14">
        <v>0</v>
      </c>
      <c r="CY20" s="14">
        <v>402</v>
      </c>
      <c r="CZ20" s="14">
        <v>86</v>
      </c>
      <c r="DA20" s="14">
        <v>80</v>
      </c>
      <c r="DB20" s="14">
        <v>14418</v>
      </c>
      <c r="DC20" s="14">
        <v>1123</v>
      </c>
    </row>
    <row r="21" spans="1:107" ht="15">
      <c r="A21" s="6" t="s">
        <v>189</v>
      </c>
      <c r="B21" s="7">
        <v>1</v>
      </c>
      <c r="C21" s="8">
        <f t="shared" si="3"/>
        <v>47.92</v>
      </c>
      <c r="D21" s="9">
        <v>30.92</v>
      </c>
      <c r="E21" s="9">
        <v>17</v>
      </c>
      <c r="F21" s="9">
        <v>40.55</v>
      </c>
      <c r="G21" s="9">
        <v>32.15</v>
      </c>
      <c r="H21" s="9">
        <v>0</v>
      </c>
      <c r="I21" s="9">
        <v>40.64</v>
      </c>
      <c r="J21" s="8">
        <f t="shared" si="4"/>
        <v>129.11</v>
      </c>
      <c r="K21" s="10">
        <v>3773716</v>
      </c>
      <c r="L21" s="10">
        <v>2297697</v>
      </c>
      <c r="M21" s="11">
        <f>K21-L21</f>
        <v>1476019</v>
      </c>
      <c r="N21" s="15">
        <v>1855336</v>
      </c>
      <c r="O21" s="11">
        <f t="shared" si="6"/>
        <v>5629052</v>
      </c>
      <c r="P21" s="10">
        <v>743697</v>
      </c>
      <c r="Q21" s="10">
        <v>885545</v>
      </c>
      <c r="R21" s="10">
        <v>860977</v>
      </c>
      <c r="S21" s="10">
        <v>24568</v>
      </c>
      <c r="T21" s="11">
        <f t="shared" si="7"/>
        <v>532689</v>
      </c>
      <c r="U21" s="10">
        <v>404513</v>
      </c>
      <c r="V21" s="10">
        <v>128176</v>
      </c>
      <c r="W21" s="10">
        <v>31903</v>
      </c>
      <c r="X21" s="10">
        <v>44071</v>
      </c>
      <c r="Y21" s="10">
        <v>1548685</v>
      </c>
      <c r="Z21" s="10">
        <v>1548685</v>
      </c>
      <c r="AA21" s="10">
        <v>121835</v>
      </c>
      <c r="AB21" s="10">
        <v>0</v>
      </c>
      <c r="AC21" s="11">
        <f t="shared" si="8"/>
        <v>3164728</v>
      </c>
      <c r="AD21" s="10">
        <v>45816</v>
      </c>
      <c r="AE21" s="10">
        <v>262003</v>
      </c>
      <c r="AF21" s="10">
        <v>393959</v>
      </c>
      <c r="AG21" s="10">
        <v>154197</v>
      </c>
      <c r="AH21" s="10">
        <v>430621</v>
      </c>
      <c r="AI21" s="11">
        <f t="shared" si="1"/>
        <v>10824073</v>
      </c>
      <c r="AJ21" s="10">
        <v>2044675</v>
      </c>
      <c r="AK21" s="11">
        <f t="shared" si="9"/>
        <v>12868748</v>
      </c>
      <c r="AL21" s="13">
        <f t="shared" si="10"/>
        <v>25061</v>
      </c>
      <c r="AM21" s="14">
        <v>48637</v>
      </c>
      <c r="AN21" s="14">
        <v>22005</v>
      </c>
      <c r="AO21" s="14">
        <v>30704</v>
      </c>
      <c r="AP21" s="14">
        <v>18479</v>
      </c>
      <c r="AQ21" s="14">
        <v>3526</v>
      </c>
      <c r="AR21" s="14">
        <v>1970</v>
      </c>
      <c r="AS21" s="14">
        <v>1086</v>
      </c>
      <c r="AT21" s="14">
        <v>0</v>
      </c>
      <c r="AU21" s="14">
        <v>2006</v>
      </c>
      <c r="AV21" s="14">
        <v>4148</v>
      </c>
      <c r="AW21" s="14">
        <v>0</v>
      </c>
      <c r="AX21" s="14">
        <v>0</v>
      </c>
      <c r="AY21" s="14">
        <v>0</v>
      </c>
      <c r="AZ21" s="14">
        <v>0</v>
      </c>
      <c r="BA21" s="14">
        <v>4057</v>
      </c>
      <c r="BB21" s="14">
        <v>140452</v>
      </c>
      <c r="BC21" s="14">
        <v>197</v>
      </c>
      <c r="BD21" s="14">
        <v>658</v>
      </c>
      <c r="BE21" s="14">
        <v>0</v>
      </c>
      <c r="BF21" s="14">
        <v>649</v>
      </c>
      <c r="BG21" s="14">
        <v>891</v>
      </c>
      <c r="BH21" s="14">
        <v>476</v>
      </c>
      <c r="BI21" s="14">
        <v>151</v>
      </c>
      <c r="BJ21" s="13">
        <f t="shared" si="0"/>
        <v>1726854</v>
      </c>
      <c r="BK21" s="14">
        <v>1193860</v>
      </c>
      <c r="BL21" s="14">
        <v>1402924</v>
      </c>
      <c r="BM21" s="14">
        <v>143774</v>
      </c>
      <c r="BN21" s="14">
        <v>300279</v>
      </c>
      <c r="BO21" s="14">
        <v>23473</v>
      </c>
      <c r="BP21" s="14">
        <v>178</v>
      </c>
      <c r="BQ21" s="14">
        <v>630300</v>
      </c>
      <c r="BR21" s="14">
        <v>2263</v>
      </c>
      <c r="BS21" s="14">
        <v>2252</v>
      </c>
      <c r="BT21" s="14">
        <v>1600</v>
      </c>
      <c r="BU21" s="14">
        <v>490</v>
      </c>
      <c r="BV21" s="14">
        <v>28428</v>
      </c>
      <c r="BW21" s="14">
        <v>4643296</v>
      </c>
      <c r="BX21" s="14">
        <v>6121</v>
      </c>
      <c r="BY21" s="14">
        <v>142161</v>
      </c>
      <c r="BZ21" s="14">
        <v>11589</v>
      </c>
      <c r="CA21" s="14">
        <v>15807</v>
      </c>
      <c r="CB21" s="14">
        <v>7718</v>
      </c>
      <c r="CC21" s="14">
        <v>7056</v>
      </c>
      <c r="CD21" s="14">
        <v>938</v>
      </c>
      <c r="CE21" s="14">
        <v>272075</v>
      </c>
      <c r="CF21" s="14">
        <v>180359</v>
      </c>
      <c r="CG21" s="14">
        <v>287</v>
      </c>
      <c r="CH21" s="14">
        <v>186125</v>
      </c>
      <c r="CI21" s="14">
        <v>7939</v>
      </c>
      <c r="CJ21" s="14">
        <v>8038</v>
      </c>
      <c r="CK21" s="13">
        <f t="shared" si="11"/>
        <v>15977</v>
      </c>
      <c r="CL21" s="14">
        <v>9564</v>
      </c>
      <c r="CM21" s="14">
        <v>1067</v>
      </c>
      <c r="CN21" s="14">
        <v>24269</v>
      </c>
      <c r="CO21" s="14">
        <v>1905</v>
      </c>
      <c r="CP21" s="14">
        <v>10241</v>
      </c>
      <c r="CQ21" s="13">
        <f t="shared" si="2"/>
        <v>12146</v>
      </c>
      <c r="CR21" s="14">
        <v>3065</v>
      </c>
      <c r="CS21" s="14">
        <v>563</v>
      </c>
      <c r="CT21" s="14">
        <v>15641</v>
      </c>
      <c r="CU21" s="14">
        <v>77</v>
      </c>
      <c r="CV21" s="14">
        <v>3450</v>
      </c>
      <c r="CW21" s="14">
        <v>270</v>
      </c>
      <c r="CX21" s="14">
        <v>68</v>
      </c>
      <c r="CY21" s="14">
        <v>10355</v>
      </c>
      <c r="CZ21" s="14">
        <v>168</v>
      </c>
      <c r="DA21" s="14">
        <v>160</v>
      </c>
      <c r="DB21" s="14">
        <v>81710</v>
      </c>
      <c r="DC21" s="14">
        <v>781</v>
      </c>
    </row>
    <row r="22" spans="1:107" ht="15">
      <c r="A22" s="6" t="s">
        <v>190</v>
      </c>
      <c r="B22" s="7">
        <v>1</v>
      </c>
      <c r="C22" s="8">
        <f t="shared" si="3"/>
        <v>28.2</v>
      </c>
      <c r="D22" s="9">
        <v>27.2</v>
      </c>
      <c r="E22" s="9">
        <v>1</v>
      </c>
      <c r="F22" s="9">
        <v>59.1</v>
      </c>
      <c r="G22" s="9">
        <v>39</v>
      </c>
      <c r="H22" s="9">
        <v>0</v>
      </c>
      <c r="I22" s="9">
        <v>39.47</v>
      </c>
      <c r="J22" s="8">
        <f t="shared" si="4"/>
        <v>126.77</v>
      </c>
      <c r="K22" s="10">
        <v>2160238</v>
      </c>
      <c r="L22" s="10">
        <v>2077438</v>
      </c>
      <c r="M22" s="11">
        <f t="shared" si="5"/>
        <v>82800</v>
      </c>
      <c r="N22" s="15">
        <v>2667006</v>
      </c>
      <c r="O22" s="11">
        <f t="shared" si="6"/>
        <v>4827244</v>
      </c>
      <c r="P22" s="10">
        <v>697813</v>
      </c>
      <c r="Q22" s="10">
        <v>952592</v>
      </c>
      <c r="R22" s="10">
        <v>745469</v>
      </c>
      <c r="S22" s="10">
        <v>146469</v>
      </c>
      <c r="T22" s="11">
        <f t="shared" si="7"/>
        <v>789542</v>
      </c>
      <c r="U22" s="10">
        <v>562965</v>
      </c>
      <c r="V22" s="10">
        <v>226577</v>
      </c>
      <c r="W22" s="10">
        <v>220315</v>
      </c>
      <c r="X22" s="10">
        <v>8271</v>
      </c>
      <c r="Y22" s="10">
        <v>1702578</v>
      </c>
      <c r="Z22" s="10">
        <v>1267793</v>
      </c>
      <c r="AA22" s="10">
        <v>150668</v>
      </c>
      <c r="AB22" s="10">
        <v>214</v>
      </c>
      <c r="AC22" s="11">
        <f t="shared" si="8"/>
        <v>3824180</v>
      </c>
      <c r="AD22" s="10">
        <v>21174</v>
      </c>
      <c r="AE22" s="10">
        <v>117555</v>
      </c>
      <c r="AF22" s="10">
        <v>270932</v>
      </c>
      <c r="AG22" s="10">
        <v>75613</v>
      </c>
      <c r="AH22" s="10">
        <v>191528</v>
      </c>
      <c r="AI22" s="11">
        <f t="shared" si="1"/>
        <v>10026039</v>
      </c>
      <c r="AJ22" s="10">
        <v>0</v>
      </c>
      <c r="AK22" s="11">
        <f t="shared" si="9"/>
        <v>10026039</v>
      </c>
      <c r="AL22" s="13">
        <f t="shared" si="10"/>
        <v>89949</v>
      </c>
      <c r="AM22" s="14">
        <v>86819</v>
      </c>
      <c r="AN22" s="14">
        <v>88462</v>
      </c>
      <c r="AO22" s="14">
        <v>1462</v>
      </c>
      <c r="AP22" s="14">
        <v>16582</v>
      </c>
      <c r="AQ22" s="14">
        <v>71880</v>
      </c>
      <c r="AR22" s="14">
        <v>1462</v>
      </c>
      <c r="AS22" s="14">
        <v>25</v>
      </c>
      <c r="AT22" s="14">
        <v>0</v>
      </c>
      <c r="AU22" s="14">
        <v>7931</v>
      </c>
      <c r="AV22" s="14">
        <v>0</v>
      </c>
      <c r="AW22" s="14">
        <v>6</v>
      </c>
      <c r="AX22" s="14">
        <v>6</v>
      </c>
      <c r="AY22" s="14">
        <v>4</v>
      </c>
      <c r="AZ22" s="14">
        <v>2</v>
      </c>
      <c r="BA22" s="14">
        <v>3785</v>
      </c>
      <c r="BB22" s="14">
        <v>38003</v>
      </c>
      <c r="BC22" s="14">
        <v>53</v>
      </c>
      <c r="BD22" s="14">
        <v>157</v>
      </c>
      <c r="BE22" s="14">
        <v>476</v>
      </c>
      <c r="BF22" s="14">
        <v>148</v>
      </c>
      <c r="BG22" s="14">
        <v>1606</v>
      </c>
      <c r="BH22" s="14">
        <v>395</v>
      </c>
      <c r="BI22" s="14">
        <v>4</v>
      </c>
      <c r="BJ22" s="13">
        <f t="shared" si="0"/>
        <v>1242887</v>
      </c>
      <c r="BK22" s="14">
        <v>950598</v>
      </c>
      <c r="BL22" s="14">
        <v>1066738</v>
      </c>
      <c r="BM22" s="14">
        <v>11110</v>
      </c>
      <c r="BN22" s="14">
        <v>144781</v>
      </c>
      <c r="BO22" s="14">
        <v>31368</v>
      </c>
      <c r="BP22" s="14">
        <v>0</v>
      </c>
      <c r="BQ22" s="14">
        <v>298625</v>
      </c>
      <c r="BR22" s="14">
        <v>4668</v>
      </c>
      <c r="BS22" s="14">
        <v>4668</v>
      </c>
      <c r="BT22" s="14">
        <v>2732</v>
      </c>
      <c r="BU22" s="14">
        <v>569</v>
      </c>
      <c r="BV22" s="14">
        <v>16128</v>
      </c>
      <c r="BW22" s="14">
        <v>2595888</v>
      </c>
      <c r="BX22" s="14">
        <v>7353</v>
      </c>
      <c r="BY22" s="14">
        <v>14686</v>
      </c>
      <c r="BZ22" s="14">
        <v>93750</v>
      </c>
      <c r="CA22" s="14">
        <v>60583</v>
      </c>
      <c r="CB22" s="14">
        <v>134373</v>
      </c>
      <c r="CC22" s="14">
        <v>1631</v>
      </c>
      <c r="CD22" s="14">
        <v>59</v>
      </c>
      <c r="CE22" s="14">
        <v>279346</v>
      </c>
      <c r="CF22" s="14">
        <v>128684</v>
      </c>
      <c r="CG22" s="14">
        <v>331</v>
      </c>
      <c r="CH22" s="14">
        <v>30449</v>
      </c>
      <c r="CI22" s="14">
        <v>3679</v>
      </c>
      <c r="CJ22" s="14">
        <v>7369</v>
      </c>
      <c r="CK22" s="13">
        <f t="shared" si="11"/>
        <v>11048</v>
      </c>
      <c r="CL22" s="14">
        <v>6843</v>
      </c>
      <c r="CM22" s="14">
        <v>709</v>
      </c>
      <c r="CN22" s="14">
        <v>22710</v>
      </c>
      <c r="CO22" s="14">
        <v>1456</v>
      </c>
      <c r="CP22" s="14">
        <v>7296</v>
      </c>
      <c r="CQ22" s="13">
        <f>SUM(CP22,CO22)</f>
        <v>8752</v>
      </c>
      <c r="CR22" s="14">
        <v>6945</v>
      </c>
      <c r="CS22" s="14">
        <v>1753</v>
      </c>
      <c r="CT22" s="14">
        <v>17576</v>
      </c>
      <c r="CU22" s="14">
        <v>386</v>
      </c>
      <c r="CV22" s="14">
        <v>9568</v>
      </c>
      <c r="CW22" s="14">
        <v>0</v>
      </c>
      <c r="CX22" s="14">
        <v>0</v>
      </c>
      <c r="CY22" s="14">
        <v>6810</v>
      </c>
      <c r="CZ22" s="14">
        <v>81</v>
      </c>
      <c r="DA22" s="14">
        <v>119</v>
      </c>
      <c r="DB22" s="14">
        <v>43060</v>
      </c>
      <c r="DC22" s="14">
        <v>576</v>
      </c>
    </row>
    <row r="23" spans="1:107" ht="15">
      <c r="A23" s="6" t="s">
        <v>191</v>
      </c>
      <c r="B23" s="7">
        <v>0</v>
      </c>
      <c r="C23" s="8">
        <f t="shared" si="3"/>
        <v>32.85</v>
      </c>
      <c r="D23" s="9">
        <v>28.85</v>
      </c>
      <c r="E23" s="9">
        <v>4</v>
      </c>
      <c r="F23" s="9">
        <v>48.75</v>
      </c>
      <c r="G23" s="9">
        <v>25</v>
      </c>
      <c r="H23" s="9">
        <v>0</v>
      </c>
      <c r="I23" s="9">
        <v>32.13</v>
      </c>
      <c r="J23" s="8">
        <f t="shared" si="4"/>
        <v>113.72999999999999</v>
      </c>
      <c r="K23" s="10">
        <v>2672555</v>
      </c>
      <c r="L23" s="10">
        <v>2328781</v>
      </c>
      <c r="M23" s="11">
        <f t="shared" si="5"/>
        <v>343774</v>
      </c>
      <c r="N23" s="15">
        <v>2613747</v>
      </c>
      <c r="O23" s="11">
        <f t="shared" si="6"/>
        <v>5286302</v>
      </c>
      <c r="P23" s="10">
        <v>696909</v>
      </c>
      <c r="Q23" s="10">
        <v>719926</v>
      </c>
      <c r="R23" s="10">
        <v>612810</v>
      </c>
      <c r="S23" s="10">
        <v>107116</v>
      </c>
      <c r="T23" s="11">
        <f t="shared" si="7"/>
        <v>171893</v>
      </c>
      <c r="U23" s="10">
        <v>79926</v>
      </c>
      <c r="V23" s="10">
        <v>91967</v>
      </c>
      <c r="W23" s="10">
        <v>18208</v>
      </c>
      <c r="X23" s="10">
        <v>64546</v>
      </c>
      <c r="Y23" s="10">
        <v>1597799</v>
      </c>
      <c r="Z23" s="10">
        <v>1597318</v>
      </c>
      <c r="AA23" s="10">
        <v>113306</v>
      </c>
      <c r="AB23" s="10">
        <v>0</v>
      </c>
      <c r="AC23" s="11">
        <f t="shared" si="8"/>
        <v>2685678</v>
      </c>
      <c r="AD23" s="10">
        <v>11000</v>
      </c>
      <c r="AE23" s="10">
        <v>9029</v>
      </c>
      <c r="AF23" s="10">
        <v>573626</v>
      </c>
      <c r="AG23" s="10">
        <v>123057</v>
      </c>
      <c r="AH23" s="10">
        <v>654716</v>
      </c>
      <c r="AI23" s="11">
        <f t="shared" si="1"/>
        <v>10040317</v>
      </c>
      <c r="AJ23" s="10">
        <v>0</v>
      </c>
      <c r="AK23" s="11">
        <f t="shared" si="9"/>
        <v>10040317</v>
      </c>
      <c r="AL23" s="13">
        <f t="shared" si="10"/>
        <v>18310</v>
      </c>
      <c r="AM23" s="14">
        <v>0</v>
      </c>
      <c r="AN23" s="14">
        <v>17071</v>
      </c>
      <c r="AO23" s="14">
        <v>7210</v>
      </c>
      <c r="AP23" s="14">
        <v>12528</v>
      </c>
      <c r="AQ23" s="14">
        <v>4543</v>
      </c>
      <c r="AR23" s="14">
        <v>0</v>
      </c>
      <c r="AS23" s="14">
        <v>134</v>
      </c>
      <c r="AT23" s="14">
        <v>1105</v>
      </c>
      <c r="AU23" s="14">
        <v>2164</v>
      </c>
      <c r="AV23" s="14">
        <v>0</v>
      </c>
      <c r="AW23" s="14">
        <v>19</v>
      </c>
      <c r="AX23" s="14">
        <v>19</v>
      </c>
      <c r="AY23" s="14">
        <v>9</v>
      </c>
      <c r="AZ23" s="14">
        <v>5</v>
      </c>
      <c r="BA23" s="14">
        <v>0</v>
      </c>
      <c r="BB23" s="14">
        <v>1804</v>
      </c>
      <c r="BC23" s="14">
        <v>60</v>
      </c>
      <c r="BD23" s="14">
        <v>183</v>
      </c>
      <c r="BE23" s="14">
        <v>6</v>
      </c>
      <c r="BF23" s="14">
        <v>980</v>
      </c>
      <c r="BG23" s="14">
        <v>396</v>
      </c>
      <c r="BH23" s="14">
        <v>143</v>
      </c>
      <c r="BI23" s="14">
        <v>0</v>
      </c>
      <c r="BJ23" s="13">
        <f t="shared" si="0"/>
        <v>1332037</v>
      </c>
      <c r="BK23" s="14">
        <v>1001705</v>
      </c>
      <c r="BL23" s="14">
        <v>1042503</v>
      </c>
      <c r="BM23" s="14">
        <v>44169</v>
      </c>
      <c r="BN23" s="14">
        <v>217166</v>
      </c>
      <c r="BO23" s="14">
        <v>62009</v>
      </c>
      <c r="BP23" s="14">
        <v>10359</v>
      </c>
      <c r="BQ23" s="14">
        <v>249421</v>
      </c>
      <c r="BR23" s="14">
        <v>720</v>
      </c>
      <c r="BS23" s="14">
        <v>716</v>
      </c>
      <c r="BT23" s="14">
        <v>287</v>
      </c>
      <c r="BU23" s="14">
        <v>310</v>
      </c>
      <c r="BV23" s="14">
        <v>105507</v>
      </c>
      <c r="BW23" s="14">
        <v>1518413</v>
      </c>
      <c r="BX23" s="14">
        <v>3383.3</v>
      </c>
      <c r="BY23" s="14">
        <v>10790</v>
      </c>
      <c r="BZ23" s="14">
        <v>3299</v>
      </c>
      <c r="CA23" s="14">
        <v>23626</v>
      </c>
      <c r="CB23" s="14">
        <v>11248</v>
      </c>
      <c r="CC23" s="14">
        <v>1583</v>
      </c>
      <c r="CD23" s="14">
        <v>63143</v>
      </c>
      <c r="CE23" s="14">
        <v>374820</v>
      </c>
      <c r="CF23" s="14">
        <v>154552</v>
      </c>
      <c r="CG23" s="14">
        <v>221586</v>
      </c>
      <c r="CH23" s="14">
        <v>59217</v>
      </c>
      <c r="CI23" s="14">
        <v>4057</v>
      </c>
      <c r="CJ23" s="14">
        <v>7274</v>
      </c>
      <c r="CK23" s="13">
        <f t="shared" si="11"/>
        <v>11331</v>
      </c>
      <c r="CL23" s="14">
        <v>6114</v>
      </c>
      <c r="CM23" s="14">
        <v>500</v>
      </c>
      <c r="CN23" s="14">
        <v>17252</v>
      </c>
      <c r="CO23" s="14">
        <v>2880</v>
      </c>
      <c r="CP23" s="14">
        <v>15686</v>
      </c>
      <c r="CQ23" s="13">
        <f>SUM(CP23,CO23)</f>
        <v>18566</v>
      </c>
      <c r="CR23" s="14">
        <v>5655</v>
      </c>
      <c r="CS23" s="14">
        <v>410</v>
      </c>
      <c r="CT23" s="14">
        <v>13407</v>
      </c>
      <c r="CU23" s="14">
        <v>726</v>
      </c>
      <c r="CV23" s="14">
        <v>18053</v>
      </c>
      <c r="CW23" s="14">
        <v>0</v>
      </c>
      <c r="CX23" s="14">
        <v>0</v>
      </c>
      <c r="CY23" s="14">
        <v>2941</v>
      </c>
      <c r="CZ23" s="14">
        <v>94</v>
      </c>
      <c r="DA23" s="14">
        <v>115</v>
      </c>
      <c r="DB23" s="14">
        <v>71713</v>
      </c>
      <c r="DC23" s="14">
        <v>2813</v>
      </c>
    </row>
    <row r="24" spans="1:107" ht="15">
      <c r="A24" s="6" t="s">
        <v>192</v>
      </c>
      <c r="B24" s="7">
        <v>0</v>
      </c>
      <c r="C24" s="8">
        <f t="shared" si="3"/>
        <v>12.5</v>
      </c>
      <c r="D24" s="9">
        <v>12.5</v>
      </c>
      <c r="E24" s="9">
        <v>0</v>
      </c>
      <c r="F24" s="9">
        <v>35.25</v>
      </c>
      <c r="G24" s="9">
        <v>24.5</v>
      </c>
      <c r="H24" s="9">
        <v>0</v>
      </c>
      <c r="I24" s="9">
        <v>19</v>
      </c>
      <c r="J24" s="8">
        <f t="shared" si="4"/>
        <v>66.75</v>
      </c>
      <c r="K24" s="10">
        <v>1004592</v>
      </c>
      <c r="L24" s="10">
        <v>1004592</v>
      </c>
      <c r="M24" s="11">
        <f t="shared" si="5"/>
        <v>0</v>
      </c>
      <c r="N24" s="15">
        <v>1705610</v>
      </c>
      <c r="O24" s="11">
        <f t="shared" si="6"/>
        <v>2710202</v>
      </c>
      <c r="P24" s="10">
        <v>213239</v>
      </c>
      <c r="Q24" s="10">
        <v>227195</v>
      </c>
      <c r="R24" s="10">
        <v>220040</v>
      </c>
      <c r="S24" s="10">
        <v>7155</v>
      </c>
      <c r="T24" s="11">
        <f t="shared" si="7"/>
        <v>424946</v>
      </c>
      <c r="U24" s="10">
        <v>244374</v>
      </c>
      <c r="V24" s="10">
        <v>180572</v>
      </c>
      <c r="W24" s="10">
        <v>40115</v>
      </c>
      <c r="X24" s="10">
        <v>11562</v>
      </c>
      <c r="Y24" s="10">
        <v>995762</v>
      </c>
      <c r="Z24" s="10">
        <v>424668</v>
      </c>
      <c r="AA24" s="10">
        <v>37190</v>
      </c>
      <c r="AB24" s="10">
        <v>-4199</v>
      </c>
      <c r="AC24" s="11">
        <f t="shared" si="8"/>
        <v>1732571</v>
      </c>
      <c r="AD24" s="10">
        <v>28757</v>
      </c>
      <c r="AE24" s="10">
        <v>41401</v>
      </c>
      <c r="AF24" s="10">
        <v>174403</v>
      </c>
      <c r="AG24" s="10">
        <v>104045</v>
      </c>
      <c r="AH24" s="10">
        <v>210019</v>
      </c>
      <c r="AI24" s="11">
        <f t="shared" si="1"/>
        <v>5214637</v>
      </c>
      <c r="AJ24" s="10">
        <v>1034339</v>
      </c>
      <c r="AK24" s="11">
        <f t="shared" si="9"/>
        <v>6248976</v>
      </c>
      <c r="AL24" s="13">
        <f t="shared" si="10"/>
        <v>15719</v>
      </c>
      <c r="AM24" s="14">
        <v>7414</v>
      </c>
      <c r="AN24" s="14">
        <v>10391</v>
      </c>
      <c r="AO24" s="14">
        <v>1199</v>
      </c>
      <c r="AP24" s="14">
        <v>3959</v>
      </c>
      <c r="AQ24" s="14">
        <v>627</v>
      </c>
      <c r="AR24" s="14">
        <v>1837</v>
      </c>
      <c r="AS24" s="14">
        <v>313</v>
      </c>
      <c r="AT24" s="14">
        <v>3178</v>
      </c>
      <c r="AU24" s="14">
        <v>45356</v>
      </c>
      <c r="AV24" s="14">
        <v>19</v>
      </c>
      <c r="AW24" s="14">
        <v>86</v>
      </c>
      <c r="AX24" s="14">
        <v>86</v>
      </c>
      <c r="AY24" s="14">
        <v>34</v>
      </c>
      <c r="AZ24" s="14">
        <v>17</v>
      </c>
      <c r="BA24" s="14">
        <v>6391</v>
      </c>
      <c r="BB24" s="14">
        <v>4129</v>
      </c>
      <c r="BC24" s="14">
        <v>17</v>
      </c>
      <c r="BD24" s="14">
        <v>131</v>
      </c>
      <c r="BE24" s="14">
        <v>0</v>
      </c>
      <c r="BF24" s="14">
        <v>24</v>
      </c>
      <c r="BG24" s="14">
        <v>234</v>
      </c>
      <c r="BH24" s="14">
        <v>1063</v>
      </c>
      <c r="BI24" s="14">
        <v>0</v>
      </c>
      <c r="BJ24" s="13">
        <f t="shared" si="0"/>
        <v>791516</v>
      </c>
      <c r="BK24" s="14">
        <v>644741</v>
      </c>
      <c r="BL24" s="14">
        <v>601750</v>
      </c>
      <c r="BM24" s="14">
        <v>2063</v>
      </c>
      <c r="BN24" s="14">
        <v>117351</v>
      </c>
      <c r="BO24" s="14">
        <v>39186</v>
      </c>
      <c r="BP24" s="14">
        <v>33229</v>
      </c>
      <c r="BQ24" s="14">
        <v>311834</v>
      </c>
      <c r="BR24" s="14">
        <v>3175</v>
      </c>
      <c r="BS24" s="14">
        <v>3170</v>
      </c>
      <c r="BT24" s="14">
        <v>1318</v>
      </c>
      <c r="BU24" s="14">
        <v>745</v>
      </c>
      <c r="BV24" s="14">
        <v>16797</v>
      </c>
      <c r="BW24" s="14">
        <v>2129871</v>
      </c>
      <c r="BX24" s="14">
        <v>4787</v>
      </c>
      <c r="BY24" s="14">
        <v>24580</v>
      </c>
      <c r="BZ24" s="14">
        <v>37053</v>
      </c>
      <c r="CA24" s="14">
        <v>2287</v>
      </c>
      <c r="CB24" s="14">
        <v>6062</v>
      </c>
      <c r="CC24" s="14">
        <v>4267</v>
      </c>
      <c r="CD24" s="14">
        <v>5561</v>
      </c>
      <c r="CE24" s="14">
        <v>152285</v>
      </c>
      <c r="CF24" s="14">
        <v>146928</v>
      </c>
      <c r="CG24" s="14">
        <v>131</v>
      </c>
      <c r="CH24" s="14">
        <v>27512</v>
      </c>
      <c r="CI24" s="14">
        <v>2991</v>
      </c>
      <c r="CJ24" s="14">
        <v>3302</v>
      </c>
      <c r="CK24" s="13">
        <f t="shared" si="11"/>
        <v>6293</v>
      </c>
      <c r="CL24" s="14">
        <v>3169</v>
      </c>
      <c r="CM24" s="14">
        <v>418</v>
      </c>
      <c r="CN24" s="14">
        <v>8166</v>
      </c>
      <c r="CO24" s="14">
        <v>2030</v>
      </c>
      <c r="CP24" s="14">
        <v>9036</v>
      </c>
      <c r="CQ24" s="13">
        <f>SUM(CP24,CO24)</f>
        <v>11066</v>
      </c>
      <c r="CR24" s="14">
        <v>3683</v>
      </c>
      <c r="CS24" s="14">
        <v>1859</v>
      </c>
      <c r="CT24" s="14">
        <v>8349</v>
      </c>
      <c r="CU24" s="14">
        <v>478</v>
      </c>
      <c r="CV24" s="14">
        <v>18629</v>
      </c>
      <c r="CW24" s="14">
        <v>0</v>
      </c>
      <c r="CX24" s="14">
        <v>0</v>
      </c>
      <c r="CY24" s="14">
        <v>4200</v>
      </c>
      <c r="CZ24" s="14">
        <v>114</v>
      </c>
      <c r="DA24" s="14">
        <v>116</v>
      </c>
      <c r="DB24" s="14">
        <v>33991</v>
      </c>
      <c r="DC24" s="14">
        <v>281</v>
      </c>
    </row>
    <row r="25" spans="1:107" ht="15">
      <c r="A25" s="6" t="s">
        <v>193</v>
      </c>
      <c r="B25" s="7">
        <v>0</v>
      </c>
      <c r="C25" s="8">
        <f t="shared" si="3"/>
        <v>13.1</v>
      </c>
      <c r="D25" s="9">
        <v>13.1</v>
      </c>
      <c r="E25" s="9">
        <v>0</v>
      </c>
      <c r="F25" s="9">
        <v>6.5</v>
      </c>
      <c r="G25" s="9">
        <v>20.25</v>
      </c>
      <c r="H25" s="9">
        <v>0</v>
      </c>
      <c r="I25" s="9">
        <v>10.67</v>
      </c>
      <c r="J25" s="8">
        <f t="shared" si="4"/>
        <v>30.270000000000003</v>
      </c>
      <c r="K25" s="10">
        <v>1153178</v>
      </c>
      <c r="L25" s="10">
        <v>1153177.83</v>
      </c>
      <c r="M25" s="11">
        <v>0</v>
      </c>
      <c r="N25" s="15">
        <v>1078032.5</v>
      </c>
      <c r="O25" s="11">
        <f t="shared" si="6"/>
        <v>2231210.5</v>
      </c>
      <c r="P25" s="10">
        <v>207613.21</v>
      </c>
      <c r="Q25" s="10">
        <v>165545</v>
      </c>
      <c r="R25" s="10">
        <v>165545</v>
      </c>
      <c r="S25" s="10">
        <v>0</v>
      </c>
      <c r="T25" s="11">
        <f t="shared" si="7"/>
        <v>284124</v>
      </c>
      <c r="U25" s="10">
        <v>215384</v>
      </c>
      <c r="V25" s="10">
        <v>68740</v>
      </c>
      <c r="W25" s="10">
        <v>4931</v>
      </c>
      <c r="X25" s="10">
        <v>30196</v>
      </c>
      <c r="Y25" s="10">
        <v>400240</v>
      </c>
      <c r="Z25" s="10">
        <v>0</v>
      </c>
      <c r="AA25" s="10">
        <v>12946</v>
      </c>
      <c r="AB25" s="10">
        <v>0</v>
      </c>
      <c r="AC25" s="11">
        <f t="shared" si="8"/>
        <v>897982</v>
      </c>
      <c r="AD25" s="10">
        <v>2304</v>
      </c>
      <c r="AE25" s="10">
        <v>9876.83</v>
      </c>
      <c r="AF25" s="10">
        <v>48509.06</v>
      </c>
      <c r="AG25" s="10">
        <v>73080</v>
      </c>
      <c r="AH25" s="10">
        <v>173062.02</v>
      </c>
      <c r="AI25" s="11">
        <f t="shared" si="1"/>
        <v>3643637.62</v>
      </c>
      <c r="AJ25" s="10">
        <v>915765.09</v>
      </c>
      <c r="AK25" s="11">
        <f t="shared" si="9"/>
        <v>4559402.71</v>
      </c>
      <c r="AL25" s="13">
        <f t="shared" si="10"/>
        <v>11540</v>
      </c>
      <c r="AM25" s="14">
        <v>19453</v>
      </c>
      <c r="AN25" s="14">
        <v>8133</v>
      </c>
      <c r="AO25" s="14">
        <v>2132</v>
      </c>
      <c r="AP25" s="14">
        <v>4001</v>
      </c>
      <c r="AQ25" s="14">
        <v>4132</v>
      </c>
      <c r="AR25" s="14">
        <v>37</v>
      </c>
      <c r="AS25" s="14">
        <v>3370</v>
      </c>
      <c r="AT25" s="14">
        <v>0</v>
      </c>
      <c r="AU25" s="14">
        <v>1243</v>
      </c>
      <c r="AV25" s="14">
        <v>0</v>
      </c>
      <c r="AW25" s="14">
        <v>94</v>
      </c>
      <c r="AX25" s="14">
        <v>156</v>
      </c>
      <c r="AY25" s="14">
        <v>39</v>
      </c>
      <c r="AZ25" s="14">
        <v>23</v>
      </c>
      <c r="BA25" s="14">
        <v>2603</v>
      </c>
      <c r="BB25" s="14">
        <v>5018</v>
      </c>
      <c r="BC25" s="14">
        <v>47</v>
      </c>
      <c r="BD25" s="14">
        <v>251</v>
      </c>
      <c r="BE25" s="14">
        <v>0</v>
      </c>
      <c r="BF25" s="14">
        <v>91</v>
      </c>
      <c r="BG25" s="14">
        <v>463</v>
      </c>
      <c r="BH25" s="14">
        <v>137</v>
      </c>
      <c r="BI25" s="14">
        <v>0</v>
      </c>
      <c r="BJ25" s="13">
        <f t="shared" si="0"/>
        <v>280492</v>
      </c>
      <c r="BK25" s="14" t="s">
        <v>171</v>
      </c>
      <c r="BL25" s="14">
        <v>200583</v>
      </c>
      <c r="BM25" s="14">
        <v>30964</v>
      </c>
      <c r="BN25" s="14">
        <v>25704</v>
      </c>
      <c r="BO25" s="14">
        <v>54205</v>
      </c>
      <c r="BP25" s="14">
        <v>0</v>
      </c>
      <c r="BQ25" s="14">
        <v>0</v>
      </c>
      <c r="BR25" s="14">
        <v>2868</v>
      </c>
      <c r="BS25" s="14">
        <v>2868</v>
      </c>
      <c r="BT25" s="14">
        <v>704</v>
      </c>
      <c r="BU25" s="14">
        <v>361</v>
      </c>
      <c r="BV25" s="14">
        <v>22118</v>
      </c>
      <c r="BW25" s="14">
        <v>970601</v>
      </c>
      <c r="BX25" s="14">
        <v>569</v>
      </c>
      <c r="BY25" s="14">
        <v>1318</v>
      </c>
      <c r="BZ25" s="14">
        <v>19415</v>
      </c>
      <c r="CA25" s="14">
        <v>3203</v>
      </c>
      <c r="CB25" s="14">
        <v>7641</v>
      </c>
      <c r="CC25" s="14">
        <v>1644</v>
      </c>
      <c r="CD25" s="14">
        <v>0</v>
      </c>
      <c r="CE25" s="14">
        <v>52986</v>
      </c>
      <c r="CF25" s="14">
        <v>16867</v>
      </c>
      <c r="CG25" s="14">
        <v>457</v>
      </c>
      <c r="CH25" s="14">
        <v>7747</v>
      </c>
      <c r="CI25" s="14">
        <v>2313</v>
      </c>
      <c r="CJ25" s="14">
        <v>3021</v>
      </c>
      <c r="CK25" s="13">
        <f t="shared" si="11"/>
        <v>5334</v>
      </c>
      <c r="CL25" s="14">
        <v>2446</v>
      </c>
      <c r="CM25" s="14">
        <v>245</v>
      </c>
      <c r="CN25" s="14">
        <v>7100</v>
      </c>
      <c r="CO25" s="14">
        <v>913</v>
      </c>
      <c r="CP25" s="14">
        <v>7783</v>
      </c>
      <c r="CQ25" s="13">
        <f>SUM(CP25,CO25)</f>
        <v>8696</v>
      </c>
      <c r="CR25" s="14">
        <v>5145</v>
      </c>
      <c r="CS25" s="14">
        <v>168</v>
      </c>
      <c r="CT25" s="14">
        <v>5192</v>
      </c>
      <c r="CU25" s="14">
        <v>428</v>
      </c>
      <c r="CV25" s="14">
        <v>9069</v>
      </c>
      <c r="CW25" s="14">
        <v>262.5</v>
      </c>
      <c r="CX25" s="14">
        <v>0</v>
      </c>
      <c r="CY25" s="14">
        <v>269</v>
      </c>
      <c r="CZ25" s="14">
        <v>79</v>
      </c>
      <c r="DA25" s="14">
        <v>57</v>
      </c>
      <c r="DB25" s="14">
        <v>12929</v>
      </c>
      <c r="DC25" s="14">
        <v>282</v>
      </c>
    </row>
    <row r="26" spans="1:107" ht="15">
      <c r="A26" s="6" t="s">
        <v>194</v>
      </c>
      <c r="B26" s="7">
        <v>1</v>
      </c>
      <c r="C26" s="8">
        <f t="shared" si="3"/>
        <v>12.9</v>
      </c>
      <c r="D26" s="9">
        <v>8.9</v>
      </c>
      <c r="E26" s="9">
        <v>4</v>
      </c>
      <c r="F26" s="9">
        <v>25.35</v>
      </c>
      <c r="G26" s="9">
        <v>16.35</v>
      </c>
      <c r="H26" s="9">
        <v>1.5</v>
      </c>
      <c r="I26" s="9">
        <v>18.5</v>
      </c>
      <c r="J26" s="8">
        <f t="shared" si="4"/>
        <v>58.25</v>
      </c>
      <c r="K26" s="10">
        <v>1007754</v>
      </c>
      <c r="L26" s="10">
        <v>640504</v>
      </c>
      <c r="M26" s="11">
        <f t="shared" si="5"/>
        <v>367250</v>
      </c>
      <c r="N26" s="15">
        <v>984281</v>
      </c>
      <c r="O26" s="11">
        <f t="shared" si="6"/>
        <v>1992035</v>
      </c>
      <c r="P26" s="10">
        <v>175859</v>
      </c>
      <c r="Q26" s="10">
        <v>200792</v>
      </c>
      <c r="R26" s="10">
        <v>172670</v>
      </c>
      <c r="S26" s="10">
        <v>28122</v>
      </c>
      <c r="T26" s="11">
        <f t="shared" si="7"/>
        <v>64835</v>
      </c>
      <c r="U26" s="10">
        <v>47204</v>
      </c>
      <c r="V26" s="10">
        <v>17631</v>
      </c>
      <c r="W26" s="10">
        <v>4614</v>
      </c>
      <c r="X26" s="10">
        <v>32529</v>
      </c>
      <c r="Y26" s="10">
        <v>435834</v>
      </c>
      <c r="Z26" s="10">
        <v>64800</v>
      </c>
      <c r="AA26" s="10">
        <v>0</v>
      </c>
      <c r="AB26" s="10">
        <v>25980</v>
      </c>
      <c r="AC26" s="11">
        <f t="shared" si="8"/>
        <v>764584</v>
      </c>
      <c r="AD26" s="10">
        <v>9050</v>
      </c>
      <c r="AE26" s="10">
        <v>83787</v>
      </c>
      <c r="AF26" s="10">
        <v>71386</v>
      </c>
      <c r="AG26" s="10">
        <v>13255</v>
      </c>
      <c r="AH26" s="10">
        <v>78059</v>
      </c>
      <c r="AI26" s="11">
        <f t="shared" si="1"/>
        <v>3188015</v>
      </c>
      <c r="AJ26" s="10">
        <v>0</v>
      </c>
      <c r="AK26" s="11">
        <f t="shared" si="9"/>
        <v>3188015</v>
      </c>
      <c r="AL26" s="13">
        <f t="shared" si="10"/>
        <v>6320</v>
      </c>
      <c r="AM26" s="14">
        <v>9225</v>
      </c>
      <c r="AN26" s="14">
        <v>4790</v>
      </c>
      <c r="AO26" s="14">
        <v>4646</v>
      </c>
      <c r="AP26" s="14">
        <v>4268</v>
      </c>
      <c r="AQ26" s="14">
        <v>499</v>
      </c>
      <c r="AR26" s="14">
        <v>1325</v>
      </c>
      <c r="AS26" s="14">
        <v>205</v>
      </c>
      <c r="AT26" s="14">
        <v>0</v>
      </c>
      <c r="AU26" s="14">
        <v>3116</v>
      </c>
      <c r="AV26" s="14">
        <v>0</v>
      </c>
      <c r="AW26" s="14">
        <v>14</v>
      </c>
      <c r="AX26" s="14">
        <v>14</v>
      </c>
      <c r="AY26" s="14">
        <v>9</v>
      </c>
      <c r="AZ26" s="14">
        <v>2</v>
      </c>
      <c r="BA26" s="14">
        <v>0</v>
      </c>
      <c r="BB26" s="14">
        <v>75</v>
      </c>
      <c r="BC26" s="14">
        <v>0</v>
      </c>
      <c r="BD26" s="14">
        <v>23</v>
      </c>
      <c r="BE26" s="14" t="s">
        <v>171</v>
      </c>
      <c r="BF26" s="14">
        <v>72</v>
      </c>
      <c r="BG26" s="14">
        <v>629</v>
      </c>
      <c r="BH26" s="14">
        <v>5</v>
      </c>
      <c r="BI26" s="14" t="s">
        <v>171</v>
      </c>
      <c r="BJ26" s="13">
        <f t="shared" si="0"/>
        <v>573986</v>
      </c>
      <c r="BK26" s="14">
        <v>437241</v>
      </c>
      <c r="BL26" s="14">
        <v>468959</v>
      </c>
      <c r="BM26" s="14">
        <v>24869</v>
      </c>
      <c r="BN26" s="14">
        <v>92711</v>
      </c>
      <c r="BO26" s="14">
        <v>12316</v>
      </c>
      <c r="BP26" s="14">
        <v>0</v>
      </c>
      <c r="BQ26" s="14">
        <v>0</v>
      </c>
      <c r="BR26" s="14">
        <v>889</v>
      </c>
      <c r="BS26" s="14">
        <v>889</v>
      </c>
      <c r="BT26" s="14">
        <v>643</v>
      </c>
      <c r="BU26" s="14">
        <v>122</v>
      </c>
      <c r="BV26" s="14">
        <v>45145</v>
      </c>
      <c r="BW26" s="14">
        <v>1708488</v>
      </c>
      <c r="BX26" s="14">
        <v>207</v>
      </c>
      <c r="BY26" s="14">
        <v>1361</v>
      </c>
      <c r="BZ26" s="14" t="s">
        <v>171</v>
      </c>
      <c r="CA26" s="14">
        <v>25131</v>
      </c>
      <c r="CB26" s="14">
        <v>12124</v>
      </c>
      <c r="CC26" s="14">
        <v>1955</v>
      </c>
      <c r="CD26" s="14" t="s">
        <v>171</v>
      </c>
      <c r="CE26" s="14">
        <v>230342</v>
      </c>
      <c r="CF26" s="14">
        <v>41293</v>
      </c>
      <c r="CG26" s="14">
        <v>6612</v>
      </c>
      <c r="CH26" s="14">
        <v>60999</v>
      </c>
      <c r="CI26" s="14">
        <v>1754</v>
      </c>
      <c r="CJ26" s="14">
        <v>4803</v>
      </c>
      <c r="CK26" s="13">
        <f t="shared" si="11"/>
        <v>6557</v>
      </c>
      <c r="CL26" s="14">
        <v>3187</v>
      </c>
      <c r="CM26" s="14">
        <v>331</v>
      </c>
      <c r="CN26" s="14">
        <v>7101</v>
      </c>
      <c r="CO26" s="14">
        <v>332</v>
      </c>
      <c r="CP26" s="14">
        <v>1892</v>
      </c>
      <c r="CQ26" s="13">
        <f>SUM(CP26,CO26)</f>
        <v>2224</v>
      </c>
      <c r="CR26" s="14">
        <v>1044</v>
      </c>
      <c r="CS26" s="14">
        <v>40</v>
      </c>
      <c r="CT26" s="14">
        <v>7787</v>
      </c>
      <c r="CU26" s="14">
        <v>462</v>
      </c>
      <c r="CV26" s="14">
        <v>6874</v>
      </c>
      <c r="CW26" s="14">
        <v>0</v>
      </c>
      <c r="CX26" s="14">
        <v>0</v>
      </c>
      <c r="CY26" s="14">
        <v>803</v>
      </c>
      <c r="CZ26" s="14">
        <v>92</v>
      </c>
      <c r="DA26" s="14">
        <v>62</v>
      </c>
      <c r="DB26" s="14">
        <v>4505</v>
      </c>
      <c r="DC26" s="14">
        <v>1605</v>
      </c>
    </row>
    <row r="27" spans="1:107" ht="15">
      <c r="A27" s="6" t="s">
        <v>195</v>
      </c>
      <c r="B27" s="7">
        <v>1</v>
      </c>
      <c r="C27" s="8">
        <f t="shared" si="3"/>
        <v>10</v>
      </c>
      <c r="D27" s="9">
        <v>9</v>
      </c>
      <c r="E27" s="9">
        <v>1</v>
      </c>
      <c r="F27" s="9">
        <v>16.5</v>
      </c>
      <c r="G27" s="9">
        <v>13.5</v>
      </c>
      <c r="H27" s="9">
        <v>0</v>
      </c>
      <c r="I27" s="9">
        <v>10.2</v>
      </c>
      <c r="J27" s="8">
        <f t="shared" si="4"/>
        <v>36.7</v>
      </c>
      <c r="K27" s="10">
        <v>794444</v>
      </c>
      <c r="L27" s="10">
        <v>678728</v>
      </c>
      <c r="M27" s="11">
        <f t="shared" si="5"/>
        <v>115716</v>
      </c>
      <c r="N27" s="15">
        <v>758394</v>
      </c>
      <c r="O27" s="11">
        <f t="shared" si="6"/>
        <v>1552838</v>
      </c>
      <c r="P27" s="10">
        <v>165385</v>
      </c>
      <c r="Q27" s="10">
        <v>136958</v>
      </c>
      <c r="R27" s="10">
        <v>136958</v>
      </c>
      <c r="S27" s="10" t="s">
        <v>171</v>
      </c>
      <c r="T27" s="11">
        <f t="shared" si="7"/>
        <v>374057</v>
      </c>
      <c r="U27" s="10">
        <v>270337</v>
      </c>
      <c r="V27" s="10">
        <v>103720</v>
      </c>
      <c r="W27" s="10" t="s">
        <v>171</v>
      </c>
      <c r="X27" s="10" t="s">
        <v>171</v>
      </c>
      <c r="Y27" s="10">
        <v>248999</v>
      </c>
      <c r="Z27" s="10">
        <v>248999</v>
      </c>
      <c r="AA27" s="10">
        <v>11980</v>
      </c>
      <c r="AB27" s="10">
        <v>0</v>
      </c>
      <c r="AC27" s="11">
        <f t="shared" si="8"/>
        <v>771994</v>
      </c>
      <c r="AD27" s="10">
        <v>3900</v>
      </c>
      <c r="AE27" s="10">
        <v>31840</v>
      </c>
      <c r="AF27" s="10">
        <v>126162</v>
      </c>
      <c r="AG27" s="10">
        <v>38313</v>
      </c>
      <c r="AH27" s="10">
        <v>108697</v>
      </c>
      <c r="AI27" s="11">
        <f t="shared" si="1"/>
        <v>2799129</v>
      </c>
      <c r="AJ27" s="10">
        <v>639291</v>
      </c>
      <c r="AK27" s="11">
        <f t="shared" si="9"/>
        <v>3438420</v>
      </c>
      <c r="AL27" s="13">
        <f t="shared" si="10"/>
        <v>5095</v>
      </c>
      <c r="AM27" s="14">
        <v>3937</v>
      </c>
      <c r="AN27" s="14">
        <v>4953</v>
      </c>
      <c r="AO27" s="14">
        <v>0</v>
      </c>
      <c r="AP27" s="14">
        <v>3897</v>
      </c>
      <c r="AQ27" s="14">
        <v>1056</v>
      </c>
      <c r="AR27" s="14">
        <v>0</v>
      </c>
      <c r="AS27" s="14">
        <v>142</v>
      </c>
      <c r="AT27" s="14" t="s">
        <v>171</v>
      </c>
      <c r="AU27" s="14">
        <v>4690</v>
      </c>
      <c r="AV27" s="14">
        <v>1463</v>
      </c>
      <c r="AW27" s="14">
        <v>0</v>
      </c>
      <c r="AX27" s="14">
        <v>0</v>
      </c>
      <c r="AY27" s="14">
        <v>0</v>
      </c>
      <c r="AZ27" s="14" t="s">
        <v>171</v>
      </c>
      <c r="BA27" s="14">
        <v>0</v>
      </c>
      <c r="BB27" s="14">
        <v>2348</v>
      </c>
      <c r="BC27" s="14">
        <v>0</v>
      </c>
      <c r="BD27" s="14">
        <v>52</v>
      </c>
      <c r="BE27" s="14">
        <v>0</v>
      </c>
      <c r="BF27" s="14">
        <v>42</v>
      </c>
      <c r="BG27" s="14">
        <v>174</v>
      </c>
      <c r="BH27" s="14">
        <v>2</v>
      </c>
      <c r="BI27" s="14" t="s">
        <v>171</v>
      </c>
      <c r="BJ27" s="13">
        <f t="shared" si="0"/>
        <v>372636</v>
      </c>
      <c r="BK27" s="14">
        <v>325061</v>
      </c>
      <c r="BL27" s="14">
        <v>355903</v>
      </c>
      <c r="BM27" s="14">
        <v>6044</v>
      </c>
      <c r="BN27" s="14">
        <v>10283</v>
      </c>
      <c r="BO27" s="14">
        <v>6450</v>
      </c>
      <c r="BP27" s="14" t="s">
        <v>171</v>
      </c>
      <c r="BQ27" s="14">
        <v>117273</v>
      </c>
      <c r="BR27" s="14">
        <v>841</v>
      </c>
      <c r="BS27" s="14">
        <v>841</v>
      </c>
      <c r="BT27" s="14">
        <v>674</v>
      </c>
      <c r="BU27" s="14" t="s">
        <v>171</v>
      </c>
      <c r="BV27" s="14">
        <v>9698</v>
      </c>
      <c r="BW27" s="14">
        <v>1141337</v>
      </c>
      <c r="BX27" s="14">
        <v>2570</v>
      </c>
      <c r="BY27" s="14">
        <v>10167</v>
      </c>
      <c r="BZ27" s="14">
        <v>1268</v>
      </c>
      <c r="CA27" s="14">
        <v>2066</v>
      </c>
      <c r="CB27" s="14">
        <v>3019</v>
      </c>
      <c r="CC27" s="14">
        <v>189</v>
      </c>
      <c r="CD27" s="14" t="s">
        <v>171</v>
      </c>
      <c r="CE27" s="14">
        <v>49615</v>
      </c>
      <c r="CF27" s="14">
        <v>12365</v>
      </c>
      <c r="CG27" s="14">
        <v>0</v>
      </c>
      <c r="CH27" s="14">
        <v>6566</v>
      </c>
      <c r="CI27" s="14">
        <v>2037</v>
      </c>
      <c r="CJ27" s="14">
        <v>4258</v>
      </c>
      <c r="CK27" s="13">
        <f t="shared" si="11"/>
        <v>6295</v>
      </c>
      <c r="CL27" s="14">
        <v>6295</v>
      </c>
      <c r="CM27" s="14">
        <v>3497</v>
      </c>
      <c r="CN27" s="14">
        <v>220</v>
      </c>
      <c r="CO27" s="14" t="s">
        <v>171</v>
      </c>
      <c r="CP27" s="14">
        <v>2590</v>
      </c>
      <c r="CQ27" s="13">
        <v>2543</v>
      </c>
      <c r="CR27" s="14">
        <v>2904</v>
      </c>
      <c r="CS27" s="14">
        <v>245</v>
      </c>
      <c r="CT27" s="14" t="s">
        <v>171</v>
      </c>
      <c r="CU27" s="14">
        <v>173</v>
      </c>
      <c r="CV27" s="14">
        <v>3903</v>
      </c>
      <c r="CW27" s="14">
        <v>135</v>
      </c>
      <c r="CX27" s="14">
        <v>108</v>
      </c>
      <c r="CY27" s="14">
        <v>332</v>
      </c>
      <c r="CZ27" s="14">
        <v>81</v>
      </c>
      <c r="DA27" s="14">
        <v>69</v>
      </c>
      <c r="DB27" s="14">
        <v>8497</v>
      </c>
      <c r="DC27" s="14">
        <v>260</v>
      </c>
    </row>
    <row r="28" spans="1:107" ht="15.75" thickBot="1">
      <c r="A28" s="21" t="s">
        <v>196</v>
      </c>
      <c r="B28" s="29">
        <f>SUM(B5:B27)</f>
        <v>11</v>
      </c>
      <c r="C28" s="30">
        <f>SUM(C5:C27)</f>
        <v>446.50000000000006</v>
      </c>
      <c r="D28" s="30">
        <f aca="true" t="shared" si="12" ref="D28:I28">SUM(D5:D27)</f>
        <v>382.5</v>
      </c>
      <c r="E28" s="30">
        <f t="shared" si="12"/>
        <v>64</v>
      </c>
      <c r="F28" s="30">
        <f t="shared" si="12"/>
        <v>633.44</v>
      </c>
      <c r="G28" s="30">
        <f t="shared" si="12"/>
        <v>460.94</v>
      </c>
      <c r="H28" s="30">
        <f t="shared" si="12"/>
        <v>8.5</v>
      </c>
      <c r="I28" s="30">
        <f t="shared" si="12"/>
        <v>453.64292671574844</v>
      </c>
      <c r="J28" s="30">
        <f>SUM(J5:J27)</f>
        <v>1542.0829267157485</v>
      </c>
      <c r="K28" s="31">
        <f>SUM(K5:K27)</f>
        <v>35241055.08</v>
      </c>
      <c r="L28" s="31">
        <f aca="true" t="shared" si="13" ref="L28:AK28">SUM(L5:L27)</f>
        <v>29967091.909999996</v>
      </c>
      <c r="M28" s="31">
        <f t="shared" si="13"/>
        <v>5273963</v>
      </c>
      <c r="N28" s="31">
        <f t="shared" si="13"/>
        <v>29915620.5</v>
      </c>
      <c r="O28" s="31">
        <f t="shared" si="13"/>
        <v>65156675.58</v>
      </c>
      <c r="P28" s="31">
        <f t="shared" si="13"/>
        <v>7028579.75</v>
      </c>
      <c r="Q28" s="31">
        <f t="shared" si="13"/>
        <v>8784128.93</v>
      </c>
      <c r="R28" s="31">
        <f t="shared" si="13"/>
        <v>7898623</v>
      </c>
      <c r="S28" s="31">
        <f>SUM(S5:S27)</f>
        <v>519840</v>
      </c>
      <c r="T28" s="31">
        <f t="shared" si="13"/>
        <v>7829774.67</v>
      </c>
      <c r="U28" s="31">
        <f t="shared" si="13"/>
        <v>5464298.42</v>
      </c>
      <c r="V28" s="31">
        <f t="shared" si="13"/>
        <v>2365476.25</v>
      </c>
      <c r="W28" s="31">
        <f t="shared" si="13"/>
        <v>607400.71</v>
      </c>
      <c r="X28" s="31">
        <f t="shared" si="13"/>
        <v>513439.47</v>
      </c>
      <c r="Y28" s="31">
        <f>SUM(Y5:Y27)</f>
        <v>15892052</v>
      </c>
      <c r="Z28" s="31">
        <f t="shared" si="13"/>
        <v>10958533.440000001</v>
      </c>
      <c r="AA28" s="31">
        <f t="shared" si="13"/>
        <v>782869.7</v>
      </c>
      <c r="AB28" s="31">
        <f t="shared" si="13"/>
        <v>57209</v>
      </c>
      <c r="AC28" s="31">
        <f t="shared" si="13"/>
        <v>34466874.480000004</v>
      </c>
      <c r="AD28" s="31">
        <f t="shared" si="13"/>
        <v>373325</v>
      </c>
      <c r="AE28" s="31">
        <f t="shared" si="13"/>
        <v>1601417.83</v>
      </c>
      <c r="AF28" s="31">
        <f t="shared" si="13"/>
        <v>4910951.6899999995</v>
      </c>
      <c r="AG28" s="31">
        <f t="shared" si="13"/>
        <v>1547910</v>
      </c>
      <c r="AH28" s="31">
        <f t="shared" si="13"/>
        <v>4755145.069999999</v>
      </c>
      <c r="AI28" s="31">
        <f t="shared" si="13"/>
        <v>119840879.4</v>
      </c>
      <c r="AJ28" s="31">
        <f t="shared" si="13"/>
        <v>8040688.09</v>
      </c>
      <c r="AK28" s="31">
        <f t="shared" si="13"/>
        <v>127881567.49</v>
      </c>
      <c r="AL28" s="32">
        <f>SUM(AL5:AL27)</f>
        <v>348759</v>
      </c>
      <c r="AM28" s="32">
        <f aca="true" t="shared" si="14" ref="AM28:BL28">SUM(AM5:AM27)</f>
        <v>508158</v>
      </c>
      <c r="AN28" s="32">
        <f t="shared" si="14"/>
        <v>293493</v>
      </c>
      <c r="AO28" s="32">
        <f t="shared" si="14"/>
        <v>275311</v>
      </c>
      <c r="AP28" s="32">
        <f t="shared" si="14"/>
        <v>171820</v>
      </c>
      <c r="AQ28" s="32">
        <f t="shared" si="14"/>
        <v>117001</v>
      </c>
      <c r="AR28" s="32">
        <f t="shared" si="14"/>
        <v>25363</v>
      </c>
      <c r="AS28" s="32">
        <f t="shared" si="14"/>
        <v>9202</v>
      </c>
      <c r="AT28" s="32">
        <f t="shared" si="14"/>
        <v>20701</v>
      </c>
      <c r="AU28" s="32">
        <f t="shared" si="14"/>
        <v>172716</v>
      </c>
      <c r="AV28" s="32">
        <f t="shared" si="14"/>
        <v>22375</v>
      </c>
      <c r="AW28" s="32">
        <f t="shared" si="14"/>
        <v>2010</v>
      </c>
      <c r="AX28" s="32">
        <f t="shared" si="14"/>
        <v>15933</v>
      </c>
      <c r="AY28" s="32">
        <f t="shared" si="14"/>
        <v>574</v>
      </c>
      <c r="AZ28" s="32">
        <f t="shared" si="14"/>
        <v>212</v>
      </c>
      <c r="BA28" s="32">
        <f>SUM(BA5:BA27)</f>
        <v>88269</v>
      </c>
      <c r="BB28" s="32">
        <f t="shared" si="14"/>
        <v>219757</v>
      </c>
      <c r="BC28" s="32">
        <f t="shared" si="14"/>
        <v>894.72</v>
      </c>
      <c r="BD28" s="32">
        <f t="shared" si="14"/>
        <v>5374</v>
      </c>
      <c r="BE28" s="32">
        <f t="shared" si="14"/>
        <v>21855</v>
      </c>
      <c r="BF28" s="32">
        <f t="shared" si="14"/>
        <v>7549</v>
      </c>
      <c r="BG28" s="32">
        <f t="shared" si="14"/>
        <v>11619</v>
      </c>
      <c r="BH28" s="32">
        <f t="shared" si="14"/>
        <v>3481</v>
      </c>
      <c r="BI28" s="32">
        <f t="shared" si="14"/>
        <v>10259</v>
      </c>
      <c r="BJ28" s="32">
        <f>SUM(BJ5:BJ27)</f>
        <v>19465754</v>
      </c>
      <c r="BK28" s="32">
        <f t="shared" si="14"/>
        <v>12502939</v>
      </c>
      <c r="BL28" s="32">
        <f t="shared" si="14"/>
        <v>15605213</v>
      </c>
      <c r="BM28" s="32">
        <f>SUM(BM5:BM27)</f>
        <v>943493</v>
      </c>
      <c r="BN28" s="32">
        <f>SUM(BN5:BN27)</f>
        <v>3250866</v>
      </c>
      <c r="BO28" s="32">
        <f>SUM(BO5:BO27)</f>
        <v>457941</v>
      </c>
      <c r="BP28" s="32">
        <f>SUM(BP5:BP27)</f>
        <v>151734</v>
      </c>
      <c r="BQ28" s="32">
        <f aca="true" t="shared" si="15" ref="BQ28:CY28">SUM(BQ5:BQ27)</f>
        <v>3984640</v>
      </c>
      <c r="BR28" s="32">
        <f t="shared" si="15"/>
        <v>53067</v>
      </c>
      <c r="BS28" s="32">
        <f t="shared" si="15"/>
        <v>34923</v>
      </c>
      <c r="BT28" s="32">
        <f t="shared" si="15"/>
        <v>21274</v>
      </c>
      <c r="BU28" s="32">
        <f t="shared" si="15"/>
        <v>8849</v>
      </c>
      <c r="BV28" s="32">
        <f t="shared" si="15"/>
        <v>503318</v>
      </c>
      <c r="BW28" s="32">
        <f t="shared" si="15"/>
        <v>31226795</v>
      </c>
      <c r="BX28" s="32">
        <f t="shared" si="15"/>
        <v>184631.45</v>
      </c>
      <c r="BY28" s="32">
        <f t="shared" si="15"/>
        <v>657696</v>
      </c>
      <c r="BZ28" s="32">
        <f t="shared" si="15"/>
        <v>556070</v>
      </c>
      <c r="CA28" s="32">
        <f t="shared" si="15"/>
        <v>356172</v>
      </c>
      <c r="CB28" s="32">
        <f t="shared" si="15"/>
        <v>300813</v>
      </c>
      <c r="CC28" s="32">
        <f t="shared" si="15"/>
        <v>49851</v>
      </c>
      <c r="CD28" s="32">
        <f t="shared" si="15"/>
        <v>1697903</v>
      </c>
      <c r="CE28" s="32">
        <f t="shared" si="15"/>
        <v>3051068</v>
      </c>
      <c r="CF28" s="32">
        <f t="shared" si="15"/>
        <v>1824937</v>
      </c>
      <c r="CG28" s="32">
        <f t="shared" si="15"/>
        <v>244017</v>
      </c>
      <c r="CH28" s="32">
        <f t="shared" si="15"/>
        <v>997386</v>
      </c>
      <c r="CI28" s="32">
        <f t="shared" si="15"/>
        <v>69876</v>
      </c>
      <c r="CJ28" s="32">
        <f t="shared" si="15"/>
        <v>96787</v>
      </c>
      <c r="CK28" s="32">
        <f t="shared" si="15"/>
        <v>166663</v>
      </c>
      <c r="CL28" s="32">
        <f t="shared" si="15"/>
        <v>93955</v>
      </c>
      <c r="CM28" s="32">
        <f t="shared" si="15"/>
        <v>12060</v>
      </c>
      <c r="CN28" s="32">
        <f>SUM(CN5:CN27)</f>
        <v>130117</v>
      </c>
      <c r="CO28" s="32">
        <f t="shared" si="15"/>
        <v>66121</v>
      </c>
      <c r="CP28" s="32">
        <f t="shared" si="15"/>
        <v>124162</v>
      </c>
      <c r="CQ28" s="32">
        <f t="shared" si="15"/>
        <v>190236</v>
      </c>
      <c r="CR28" s="32">
        <f t="shared" si="15"/>
        <v>86987</v>
      </c>
      <c r="CS28" s="32">
        <f t="shared" si="15"/>
        <v>12298</v>
      </c>
      <c r="CT28" s="32">
        <f>SUM(CT5:CT27)</f>
        <v>120770</v>
      </c>
      <c r="CU28" s="32">
        <f t="shared" si="15"/>
        <v>8419</v>
      </c>
      <c r="CV28" s="32">
        <f>SUM(CV5:CV27)</f>
        <v>211682</v>
      </c>
      <c r="CW28" s="32">
        <f t="shared" si="15"/>
        <v>2491</v>
      </c>
      <c r="CX28" s="32">
        <f t="shared" si="15"/>
        <v>13053</v>
      </c>
      <c r="CY28" s="32">
        <f t="shared" si="15"/>
        <v>35519</v>
      </c>
      <c r="CZ28" s="32" t="s">
        <v>197</v>
      </c>
      <c r="DA28" s="32" t="s">
        <v>198</v>
      </c>
      <c r="DB28" s="32" t="s">
        <v>199</v>
      </c>
      <c r="DC28" s="32" t="s">
        <v>200</v>
      </c>
    </row>
  </sheetData>
  <sheetProtection/>
  <mergeCells count="28">
    <mergeCell ref="B1:J1"/>
    <mergeCell ref="K1:L1"/>
    <mergeCell ref="M1:P1"/>
    <mergeCell ref="Q1:U1"/>
    <mergeCell ref="V1:AF1"/>
    <mergeCell ref="AG1:AK1"/>
    <mergeCell ref="AL1:AP1"/>
    <mergeCell ref="AQ1:BB1"/>
    <mergeCell ref="BC1:BI1"/>
    <mergeCell ref="BJ1:BM1"/>
    <mergeCell ref="BN1:BX1"/>
    <mergeCell ref="BY1:CG1"/>
    <mergeCell ref="CH1:CS1"/>
    <mergeCell ref="CU1:DC1"/>
    <mergeCell ref="C2:J2"/>
    <mergeCell ref="K2:L2"/>
    <mergeCell ref="M2:P2"/>
    <mergeCell ref="Q2:U2"/>
    <mergeCell ref="V2:AF2"/>
    <mergeCell ref="AG2:AK2"/>
    <mergeCell ref="AL2:AP2"/>
    <mergeCell ref="AQ2:BB2"/>
    <mergeCell ref="BC2:BI2"/>
    <mergeCell ref="BJ2:BM2"/>
    <mergeCell ref="BN2:BX2"/>
    <mergeCell ref="BY2:CG2"/>
    <mergeCell ref="CH2:CS2"/>
    <mergeCell ref="CU2:DC2"/>
  </mergeCells>
  <printOptions/>
  <pageMargins left="0.25" right="0.25" top="0.75" bottom="0.75" header="0.3" footer="0.3"/>
  <pageSetup horizontalDpi="600" verticalDpi="600" orientation="landscape" r:id="rId1"/>
  <headerFooter>
    <oddHeader>&amp;C&amp;"-,Bold"&amp;14Appendix B: CSU Annual Libraries Statistics: Cumulative Data, 2007-2008</oddHeader>
    <oddFooter>&amp;CPage 25 of 33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C28"/>
  <sheetViews>
    <sheetView workbookViewId="0" topLeftCell="A3">
      <selection activeCell="B3" sqref="B3"/>
    </sheetView>
  </sheetViews>
  <sheetFormatPr defaultColWidth="9.140625" defaultRowHeight="15"/>
  <cols>
    <col min="1" max="1" width="17.421875" style="0" customWidth="1"/>
    <col min="2" max="10" width="0" style="0" hidden="1" customWidth="1"/>
    <col min="11" max="11" width="13.421875" style="0" hidden="1" customWidth="1"/>
    <col min="12" max="12" width="12.00390625" style="0" hidden="1" customWidth="1"/>
    <col min="13" max="13" width="13.140625" style="0" hidden="1" customWidth="1"/>
    <col min="14" max="15" width="12.8515625" style="0" hidden="1" customWidth="1"/>
    <col min="16" max="16" width="11.8515625" style="0" hidden="1" customWidth="1"/>
    <col min="17" max="17" width="11.421875" style="0" hidden="1" customWidth="1"/>
    <col min="18" max="18" width="10.421875" style="0" hidden="1" customWidth="1"/>
    <col min="19" max="19" width="0" style="0" hidden="1" customWidth="1"/>
    <col min="20" max="20" width="12.8515625" style="0" hidden="1" customWidth="1"/>
    <col min="21" max="21" width="12.7109375" style="0" hidden="1" customWidth="1"/>
    <col min="22" max="22" width="10.8515625" style="0" customWidth="1"/>
    <col min="25" max="25" width="12.421875" style="0" customWidth="1"/>
    <col min="26" max="26" width="11.57421875" style="0" customWidth="1"/>
    <col min="29" max="29" width="12.00390625" style="0" customWidth="1"/>
    <col min="31" max="31" width="11.8515625" style="0" customWidth="1"/>
    <col min="32" max="32" width="11.57421875" style="0" customWidth="1"/>
    <col min="33" max="34" width="11.421875" style="0" hidden="1" customWidth="1"/>
    <col min="35" max="35" width="12.421875" style="0" hidden="1" customWidth="1"/>
    <col min="36" max="36" width="11.7109375" style="0" hidden="1" customWidth="1"/>
    <col min="37" max="37" width="13.7109375" style="0" hidden="1" customWidth="1"/>
    <col min="38" max="38" width="12.140625" style="0" hidden="1" customWidth="1"/>
    <col min="39" max="39" width="9.7109375" style="0" hidden="1" customWidth="1"/>
    <col min="40" max="47" width="0" style="0" hidden="1" customWidth="1"/>
    <col min="48" max="48" width="10.57421875" style="0" hidden="1" customWidth="1"/>
    <col min="49" max="54" width="0" style="0" hidden="1" customWidth="1"/>
    <col min="55" max="55" width="11.00390625" style="0" hidden="1" customWidth="1"/>
    <col min="56" max="56" width="11.28125" style="0" hidden="1" customWidth="1"/>
    <col min="57" max="61" width="0" style="0" hidden="1" customWidth="1"/>
    <col min="62" max="62" width="12.00390625" style="0" hidden="1" customWidth="1"/>
    <col min="63" max="63" width="11.140625" style="0" hidden="1" customWidth="1"/>
    <col min="64" max="64" width="11.57421875" style="0" hidden="1" customWidth="1"/>
    <col min="65" max="65" width="0" style="0" hidden="1" customWidth="1"/>
    <col min="66" max="66" width="9.8515625" style="0" hidden="1" customWidth="1"/>
    <col min="67" max="67" width="0" style="0" hidden="1" customWidth="1"/>
    <col min="68" max="68" width="10.421875" style="0" hidden="1" customWidth="1"/>
    <col min="69" max="69" width="10.7109375" style="0" hidden="1" customWidth="1"/>
    <col min="70" max="71" width="0" style="0" hidden="1" customWidth="1"/>
    <col min="72" max="72" width="9.8515625" style="0" hidden="1" customWidth="1"/>
    <col min="73" max="74" width="0" style="0" hidden="1" customWidth="1"/>
    <col min="75" max="75" width="12.421875" style="0" hidden="1" customWidth="1"/>
    <col min="76" max="77" width="0" style="0" hidden="1" customWidth="1"/>
    <col min="78" max="78" width="12.00390625" style="0" hidden="1" customWidth="1"/>
    <col min="79" max="81" width="0" style="0" hidden="1" customWidth="1"/>
    <col min="82" max="82" width="11.421875" style="0" hidden="1" customWidth="1"/>
    <col min="83" max="83" width="10.00390625" style="0" hidden="1" customWidth="1"/>
    <col min="84" max="84" width="10.28125" style="0" hidden="1" customWidth="1"/>
    <col min="85" max="85" width="10.8515625" style="0" hidden="1" customWidth="1"/>
    <col min="86" max="86" width="10.57421875" style="0" hidden="1" customWidth="1"/>
    <col min="87" max="87" width="10.140625" style="0" hidden="1" customWidth="1"/>
    <col min="88" max="97" width="0" style="0" hidden="1" customWidth="1"/>
    <col min="98" max="98" width="16.140625" style="0" hidden="1" customWidth="1"/>
    <col min="99" max="103" width="0" style="0" hidden="1" customWidth="1"/>
    <col min="104" max="104" width="10.421875" style="0" hidden="1" customWidth="1"/>
    <col min="105" max="105" width="11.7109375" style="0" hidden="1" customWidth="1"/>
    <col min="106" max="106" width="14.140625" style="0" hidden="1" customWidth="1"/>
    <col min="107" max="107" width="11.140625" style="0" hidden="1" customWidth="1"/>
  </cols>
  <sheetData>
    <row r="1" spans="1:107" s="37" customFormat="1" ht="15.75">
      <c r="A1" s="35"/>
      <c r="B1" s="46"/>
      <c r="C1" s="46"/>
      <c r="D1" s="46"/>
      <c r="E1" s="46"/>
      <c r="F1" s="46"/>
      <c r="G1" s="46"/>
      <c r="H1" s="46"/>
      <c r="I1" s="46"/>
      <c r="J1" s="46"/>
      <c r="K1" s="50" t="s">
        <v>0</v>
      </c>
      <c r="L1" s="50"/>
      <c r="M1" s="44" t="s">
        <v>0</v>
      </c>
      <c r="N1" s="44"/>
      <c r="O1" s="44"/>
      <c r="P1" s="44"/>
      <c r="Q1" s="44" t="s">
        <v>0</v>
      </c>
      <c r="R1" s="44"/>
      <c r="S1" s="44"/>
      <c r="T1" s="44"/>
      <c r="U1" s="44"/>
      <c r="V1" s="44" t="s">
        <v>0</v>
      </c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 t="s">
        <v>0</v>
      </c>
      <c r="AH1" s="44"/>
      <c r="AI1" s="44"/>
      <c r="AJ1" s="44"/>
      <c r="AK1" s="44"/>
      <c r="AL1" s="45" t="s">
        <v>1</v>
      </c>
      <c r="AM1" s="45"/>
      <c r="AN1" s="45"/>
      <c r="AO1" s="45"/>
      <c r="AP1" s="45"/>
      <c r="AQ1" s="45" t="s">
        <v>1</v>
      </c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 t="s">
        <v>1</v>
      </c>
      <c r="BD1" s="45"/>
      <c r="BE1" s="45"/>
      <c r="BF1" s="45"/>
      <c r="BG1" s="45"/>
      <c r="BH1" s="45"/>
      <c r="BI1" s="45"/>
      <c r="BJ1" s="44" t="s">
        <v>1</v>
      </c>
      <c r="BK1" s="44"/>
      <c r="BL1" s="44"/>
      <c r="BM1" s="44"/>
      <c r="BN1" s="44" t="s">
        <v>1</v>
      </c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 t="s">
        <v>1</v>
      </c>
      <c r="BZ1" s="44"/>
      <c r="CA1" s="44"/>
      <c r="CB1" s="44"/>
      <c r="CC1" s="44"/>
      <c r="CD1" s="44"/>
      <c r="CE1" s="44"/>
      <c r="CF1" s="44"/>
      <c r="CG1" s="44"/>
      <c r="CH1" s="44" t="s">
        <v>8</v>
      </c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0" t="s">
        <v>8</v>
      </c>
      <c r="CU1" s="54" t="s">
        <v>8</v>
      </c>
      <c r="CV1" s="54"/>
      <c r="CW1" s="54"/>
      <c r="CX1" s="54"/>
      <c r="CY1" s="54"/>
      <c r="CZ1" s="54"/>
      <c r="DA1" s="54"/>
      <c r="DB1" s="54"/>
      <c r="DC1" s="55"/>
    </row>
    <row r="2" spans="1:107" s="33" customFormat="1" ht="27" customHeight="1">
      <c r="A2" s="36"/>
      <c r="B2" s="38" t="s">
        <v>2</v>
      </c>
      <c r="C2" s="47" t="s">
        <v>3</v>
      </c>
      <c r="D2" s="48"/>
      <c r="E2" s="48"/>
      <c r="F2" s="48"/>
      <c r="G2" s="48"/>
      <c r="H2" s="48"/>
      <c r="I2" s="48"/>
      <c r="J2" s="48"/>
      <c r="K2" s="49" t="s">
        <v>4</v>
      </c>
      <c r="L2" s="49"/>
      <c r="M2" s="49" t="s">
        <v>4</v>
      </c>
      <c r="N2" s="49"/>
      <c r="O2" s="49"/>
      <c r="P2" s="49"/>
      <c r="Q2" s="43" t="s">
        <v>5</v>
      </c>
      <c r="R2" s="43"/>
      <c r="S2" s="43"/>
      <c r="T2" s="43"/>
      <c r="U2" s="43"/>
      <c r="V2" s="43" t="s">
        <v>5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 t="s">
        <v>5</v>
      </c>
      <c r="AH2" s="43"/>
      <c r="AI2" s="43"/>
      <c r="AJ2" s="43"/>
      <c r="AK2" s="43"/>
      <c r="AL2" s="43" t="s">
        <v>6</v>
      </c>
      <c r="AM2" s="43"/>
      <c r="AN2" s="43"/>
      <c r="AO2" s="43"/>
      <c r="AP2" s="43"/>
      <c r="AQ2" s="43" t="s">
        <v>6</v>
      </c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 t="s">
        <v>6</v>
      </c>
      <c r="BD2" s="43"/>
      <c r="BE2" s="43"/>
      <c r="BF2" s="43"/>
      <c r="BG2" s="43"/>
      <c r="BH2" s="43"/>
      <c r="BI2" s="43"/>
      <c r="BJ2" s="43" t="s">
        <v>7</v>
      </c>
      <c r="BK2" s="43"/>
      <c r="BL2" s="43"/>
      <c r="BM2" s="43"/>
      <c r="BN2" s="43" t="s">
        <v>7</v>
      </c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 t="s">
        <v>7</v>
      </c>
      <c r="BZ2" s="43"/>
      <c r="CA2" s="43"/>
      <c r="CB2" s="43"/>
      <c r="CC2" s="43"/>
      <c r="CD2" s="43"/>
      <c r="CE2" s="43"/>
      <c r="CF2" s="43"/>
      <c r="CG2" s="43"/>
      <c r="CH2" s="48" t="s">
        <v>216</v>
      </c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39" t="s">
        <v>216</v>
      </c>
      <c r="CU2" s="52" t="s">
        <v>217</v>
      </c>
      <c r="CV2" s="52"/>
      <c r="CW2" s="52"/>
      <c r="CX2" s="52"/>
      <c r="CY2" s="52"/>
      <c r="CZ2" s="52"/>
      <c r="DA2" s="52"/>
      <c r="DB2" s="52"/>
      <c r="DC2" s="56"/>
    </row>
    <row r="3" spans="1:107" s="28" customFormat="1" ht="96.75" customHeight="1">
      <c r="A3" s="22"/>
      <c r="B3" s="23" t="s">
        <v>9</v>
      </c>
      <c r="C3" s="23" t="s">
        <v>10</v>
      </c>
      <c r="D3" s="23" t="s">
        <v>11</v>
      </c>
      <c r="E3" s="23" t="s">
        <v>12</v>
      </c>
      <c r="F3" s="23" t="s">
        <v>13</v>
      </c>
      <c r="G3" s="23" t="s">
        <v>14</v>
      </c>
      <c r="H3" s="23" t="s">
        <v>15</v>
      </c>
      <c r="I3" s="23" t="s">
        <v>16</v>
      </c>
      <c r="J3" s="24" t="s">
        <v>201</v>
      </c>
      <c r="K3" s="25" t="s">
        <v>17</v>
      </c>
      <c r="L3" s="25" t="s">
        <v>18</v>
      </c>
      <c r="M3" s="23" t="s">
        <v>19</v>
      </c>
      <c r="N3" s="23" t="s">
        <v>20</v>
      </c>
      <c r="O3" s="24" t="s">
        <v>202</v>
      </c>
      <c r="P3" s="23" t="s">
        <v>21</v>
      </c>
      <c r="Q3" s="23" t="s">
        <v>22</v>
      </c>
      <c r="R3" s="23" t="s">
        <v>23</v>
      </c>
      <c r="S3" s="23" t="s">
        <v>24</v>
      </c>
      <c r="T3" s="23" t="s">
        <v>25</v>
      </c>
      <c r="U3" s="34" t="s">
        <v>26</v>
      </c>
      <c r="V3" s="23" t="s">
        <v>27</v>
      </c>
      <c r="W3" s="23" t="s">
        <v>28</v>
      </c>
      <c r="X3" s="23" t="s">
        <v>29</v>
      </c>
      <c r="Y3" s="23" t="s">
        <v>209</v>
      </c>
      <c r="Z3" s="23" t="s">
        <v>30</v>
      </c>
      <c r="AA3" s="23" t="s">
        <v>31</v>
      </c>
      <c r="AB3" s="23" t="s">
        <v>32</v>
      </c>
      <c r="AC3" s="24" t="s">
        <v>203</v>
      </c>
      <c r="AD3" s="23" t="s">
        <v>210</v>
      </c>
      <c r="AE3" s="23" t="s">
        <v>33</v>
      </c>
      <c r="AF3" s="23" t="s">
        <v>34</v>
      </c>
      <c r="AG3" s="23" t="s">
        <v>215</v>
      </c>
      <c r="AH3" s="23" t="s">
        <v>35</v>
      </c>
      <c r="AI3" s="24" t="s">
        <v>204</v>
      </c>
      <c r="AJ3" s="23" t="s">
        <v>36</v>
      </c>
      <c r="AK3" s="24" t="s">
        <v>205</v>
      </c>
      <c r="AL3" s="24" t="s">
        <v>206</v>
      </c>
      <c r="AM3" s="24" t="s">
        <v>207</v>
      </c>
      <c r="AN3" s="23" t="s">
        <v>37</v>
      </c>
      <c r="AO3" s="23" t="s">
        <v>38</v>
      </c>
      <c r="AP3" s="23" t="s">
        <v>39</v>
      </c>
      <c r="AQ3" s="23" t="s">
        <v>40</v>
      </c>
      <c r="AR3" s="23" t="s">
        <v>41</v>
      </c>
      <c r="AS3" s="23" t="s">
        <v>42</v>
      </c>
      <c r="AT3" s="23" t="s">
        <v>43</v>
      </c>
      <c r="AU3" s="24" t="s">
        <v>44</v>
      </c>
      <c r="AV3" s="23" t="s">
        <v>45</v>
      </c>
      <c r="AW3" s="24" t="s">
        <v>46</v>
      </c>
      <c r="AX3" s="23" t="s">
        <v>47</v>
      </c>
      <c r="AY3" s="26" t="s">
        <v>211</v>
      </c>
      <c r="AZ3" s="23" t="s">
        <v>212</v>
      </c>
      <c r="BA3" s="23" t="s">
        <v>50</v>
      </c>
      <c r="BB3" s="23" t="s">
        <v>51</v>
      </c>
      <c r="BC3" s="23" t="s">
        <v>52</v>
      </c>
      <c r="BD3" s="23" t="s">
        <v>53</v>
      </c>
      <c r="BE3" s="23" t="s">
        <v>54</v>
      </c>
      <c r="BF3" s="23" t="s">
        <v>55</v>
      </c>
      <c r="BG3" s="23" t="s">
        <v>56</v>
      </c>
      <c r="BH3" s="23" t="s">
        <v>57</v>
      </c>
      <c r="BI3" s="23" t="s">
        <v>58</v>
      </c>
      <c r="BJ3" s="24" t="s">
        <v>206</v>
      </c>
      <c r="BK3" s="24" t="s">
        <v>207</v>
      </c>
      <c r="BL3" s="23" t="s">
        <v>37</v>
      </c>
      <c r="BM3" s="23" t="s">
        <v>38</v>
      </c>
      <c r="BN3" s="23" t="s">
        <v>41</v>
      </c>
      <c r="BO3" s="23" t="s">
        <v>42</v>
      </c>
      <c r="BP3" s="23" t="s">
        <v>59</v>
      </c>
      <c r="BQ3" s="23" t="s">
        <v>45</v>
      </c>
      <c r="BR3" s="24" t="s">
        <v>46</v>
      </c>
      <c r="BS3" s="23" t="s">
        <v>47</v>
      </c>
      <c r="BT3" s="26" t="s">
        <v>48</v>
      </c>
      <c r="BU3" s="23" t="s">
        <v>49</v>
      </c>
      <c r="BV3" s="23" t="s">
        <v>50</v>
      </c>
      <c r="BW3" s="23" t="s">
        <v>51</v>
      </c>
      <c r="BX3" s="23" t="s">
        <v>60</v>
      </c>
      <c r="BY3" s="23" t="s">
        <v>53</v>
      </c>
      <c r="BZ3" s="23" t="s">
        <v>54</v>
      </c>
      <c r="CA3" s="23" t="s">
        <v>55</v>
      </c>
      <c r="CB3" s="23" t="s">
        <v>61</v>
      </c>
      <c r="CC3" s="23" t="s">
        <v>57</v>
      </c>
      <c r="CD3" s="23" t="s">
        <v>62</v>
      </c>
      <c r="CE3" s="24" t="s">
        <v>63</v>
      </c>
      <c r="CF3" s="24" t="s">
        <v>64</v>
      </c>
      <c r="CG3" s="23" t="s">
        <v>65</v>
      </c>
      <c r="CH3" s="24" t="s">
        <v>66</v>
      </c>
      <c r="CI3" s="23" t="s">
        <v>67</v>
      </c>
      <c r="CJ3" s="23" t="s">
        <v>68</v>
      </c>
      <c r="CK3" s="24" t="s">
        <v>208</v>
      </c>
      <c r="CL3" s="23" t="s">
        <v>69</v>
      </c>
      <c r="CM3" s="23" t="s">
        <v>70</v>
      </c>
      <c r="CN3" s="23" t="s">
        <v>71</v>
      </c>
      <c r="CO3" s="23" t="s">
        <v>72</v>
      </c>
      <c r="CP3" s="23" t="s">
        <v>73</v>
      </c>
      <c r="CQ3" s="24" t="s">
        <v>74</v>
      </c>
      <c r="CR3" s="23" t="s">
        <v>75</v>
      </c>
      <c r="CS3" s="23" t="s">
        <v>76</v>
      </c>
      <c r="CT3" s="23" t="s">
        <v>71</v>
      </c>
      <c r="CU3" s="23" t="s">
        <v>77</v>
      </c>
      <c r="CV3" s="23" t="s">
        <v>78</v>
      </c>
      <c r="CW3" s="23" t="s">
        <v>79</v>
      </c>
      <c r="CX3" s="23" t="s">
        <v>80</v>
      </c>
      <c r="CY3" s="23" t="s">
        <v>213</v>
      </c>
      <c r="CZ3" s="23" t="s">
        <v>81</v>
      </c>
      <c r="DA3" s="23" t="s">
        <v>214</v>
      </c>
      <c r="DB3" s="24" t="s">
        <v>82</v>
      </c>
      <c r="DC3" s="27" t="s">
        <v>83</v>
      </c>
    </row>
    <row r="4" spans="1:107" ht="16.5" thickBot="1">
      <c r="A4" s="1" t="s">
        <v>84</v>
      </c>
      <c r="B4" s="2" t="s">
        <v>85</v>
      </c>
      <c r="C4" s="3" t="s">
        <v>86</v>
      </c>
      <c r="D4" s="3" t="s">
        <v>87</v>
      </c>
      <c r="E4" s="3" t="s">
        <v>88</v>
      </c>
      <c r="F4" s="3" t="s">
        <v>89</v>
      </c>
      <c r="G4" s="3" t="s">
        <v>90</v>
      </c>
      <c r="H4" s="3" t="s">
        <v>91</v>
      </c>
      <c r="I4" s="4" t="s">
        <v>92</v>
      </c>
      <c r="J4" s="2" t="s">
        <v>93</v>
      </c>
      <c r="K4" s="3" t="s">
        <v>94</v>
      </c>
      <c r="L4" s="3" t="s">
        <v>95</v>
      </c>
      <c r="M4" s="3" t="s">
        <v>96</v>
      </c>
      <c r="N4" s="3" t="s">
        <v>97</v>
      </c>
      <c r="O4" s="2" t="s">
        <v>98</v>
      </c>
      <c r="P4" s="4" t="s">
        <v>99</v>
      </c>
      <c r="Q4" s="3" t="s">
        <v>100</v>
      </c>
      <c r="R4" s="3" t="s">
        <v>101</v>
      </c>
      <c r="S4" s="3" t="s">
        <v>102</v>
      </c>
      <c r="T4" s="4" t="s">
        <v>103</v>
      </c>
      <c r="U4" s="3" t="s">
        <v>104</v>
      </c>
      <c r="V4" s="3" t="s">
        <v>105</v>
      </c>
      <c r="W4" s="3" t="s">
        <v>106</v>
      </c>
      <c r="X4" s="3" t="s">
        <v>107</v>
      </c>
      <c r="Y4" s="3" t="s">
        <v>108</v>
      </c>
      <c r="Z4" s="3" t="s">
        <v>109</v>
      </c>
      <c r="AA4" s="3" t="s">
        <v>110</v>
      </c>
      <c r="AB4" s="4" t="s">
        <v>111</v>
      </c>
      <c r="AC4" s="4" t="s">
        <v>112</v>
      </c>
      <c r="AD4" s="5" t="s">
        <v>113</v>
      </c>
      <c r="AE4" s="3" t="s">
        <v>114</v>
      </c>
      <c r="AF4" s="3" t="s">
        <v>115</v>
      </c>
      <c r="AG4" s="3" t="s">
        <v>116</v>
      </c>
      <c r="AH4" s="3" t="s">
        <v>117</v>
      </c>
      <c r="AI4" s="3" t="s">
        <v>118</v>
      </c>
      <c r="AJ4" s="3" t="s">
        <v>119</v>
      </c>
      <c r="AK4" s="4" t="s">
        <v>120</v>
      </c>
      <c r="AL4" s="4" t="s">
        <v>121</v>
      </c>
      <c r="AM4" s="3" t="s">
        <v>122</v>
      </c>
      <c r="AN4" s="3" t="s">
        <v>123</v>
      </c>
      <c r="AO4" s="3" t="s">
        <v>124</v>
      </c>
      <c r="AP4" s="3" t="s">
        <v>125</v>
      </c>
      <c r="AQ4" s="3" t="s">
        <v>126</v>
      </c>
      <c r="AR4" s="3" t="s">
        <v>127</v>
      </c>
      <c r="AS4" s="3" t="s">
        <v>128</v>
      </c>
      <c r="AT4" s="3" t="s">
        <v>129</v>
      </c>
      <c r="AU4" s="4" t="s">
        <v>130</v>
      </c>
      <c r="AV4" s="3" t="s">
        <v>131</v>
      </c>
      <c r="AW4" s="3" t="s">
        <v>132</v>
      </c>
      <c r="AX4" s="3" t="s">
        <v>133</v>
      </c>
      <c r="AY4" s="3" t="s">
        <v>134</v>
      </c>
      <c r="AZ4" s="3" t="s">
        <v>135</v>
      </c>
      <c r="BA4" s="3" t="s">
        <v>136</v>
      </c>
      <c r="BB4" s="3" t="s">
        <v>137</v>
      </c>
      <c r="BC4" s="3" t="s">
        <v>138</v>
      </c>
      <c r="BD4" s="3" t="s">
        <v>139</v>
      </c>
      <c r="BE4" s="3" t="s">
        <v>140</v>
      </c>
      <c r="BF4" s="3" t="s">
        <v>141</v>
      </c>
      <c r="BG4" s="3" t="s">
        <v>142</v>
      </c>
      <c r="BH4" s="3" t="s">
        <v>143</v>
      </c>
      <c r="BI4" s="4" t="s">
        <v>144</v>
      </c>
      <c r="BJ4" s="3" t="s">
        <v>121</v>
      </c>
      <c r="BK4" s="3" t="s">
        <v>122</v>
      </c>
      <c r="BL4" s="3" t="s">
        <v>123</v>
      </c>
      <c r="BM4" s="3" t="s">
        <v>124</v>
      </c>
      <c r="BN4" s="3" t="s">
        <v>127</v>
      </c>
      <c r="BO4" s="4" t="s">
        <v>128</v>
      </c>
      <c r="BP4" s="3" t="s">
        <v>129</v>
      </c>
      <c r="BQ4" s="3" t="s">
        <v>131</v>
      </c>
      <c r="BR4" s="3" t="s">
        <v>132</v>
      </c>
      <c r="BS4" s="3" t="s">
        <v>133</v>
      </c>
      <c r="BT4" s="3" t="s">
        <v>134</v>
      </c>
      <c r="BU4" s="3" t="s">
        <v>135</v>
      </c>
      <c r="BV4" s="4" t="s">
        <v>136</v>
      </c>
      <c r="BW4" s="3" t="s">
        <v>137</v>
      </c>
      <c r="BX4" s="3" t="s">
        <v>138</v>
      </c>
      <c r="BY4" s="3" t="s">
        <v>139</v>
      </c>
      <c r="BZ4" s="3" t="s">
        <v>140</v>
      </c>
      <c r="CA4" s="3" t="s">
        <v>141</v>
      </c>
      <c r="CB4" s="3" t="s">
        <v>142</v>
      </c>
      <c r="CC4" s="3" t="s">
        <v>143</v>
      </c>
      <c r="CD4" s="3" t="s">
        <v>144</v>
      </c>
      <c r="CE4" s="3" t="s">
        <v>145</v>
      </c>
      <c r="CF4" s="3" t="s">
        <v>146</v>
      </c>
      <c r="CG4" s="3" t="s">
        <v>147</v>
      </c>
      <c r="CH4" s="3" t="s">
        <v>148</v>
      </c>
      <c r="CI4" s="3" t="s">
        <v>149</v>
      </c>
      <c r="CJ4" s="4" t="s">
        <v>150</v>
      </c>
      <c r="CK4" s="3" t="s">
        <v>151</v>
      </c>
      <c r="CL4" s="3" t="s">
        <v>152</v>
      </c>
      <c r="CM4" s="3" t="s">
        <v>153</v>
      </c>
      <c r="CN4" s="3" t="s">
        <v>154</v>
      </c>
      <c r="CO4" s="3" t="s">
        <v>155</v>
      </c>
      <c r="CP4" s="3" t="s">
        <v>156</v>
      </c>
      <c r="CQ4" s="3" t="s">
        <v>157</v>
      </c>
      <c r="CR4" s="3" t="s">
        <v>158</v>
      </c>
      <c r="CS4" s="3" t="s">
        <v>159</v>
      </c>
      <c r="CT4" s="3" t="s">
        <v>160</v>
      </c>
      <c r="CU4" s="4" t="s">
        <v>161</v>
      </c>
      <c r="CV4" s="3" t="s">
        <v>162</v>
      </c>
      <c r="CW4" s="3" t="s">
        <v>163</v>
      </c>
      <c r="CX4" s="3" t="s">
        <v>164</v>
      </c>
      <c r="CY4" s="3" t="s">
        <v>165</v>
      </c>
      <c r="CZ4" s="3" t="s">
        <v>166</v>
      </c>
      <c r="DA4" s="3" t="s">
        <v>167</v>
      </c>
      <c r="DB4" s="3" t="s">
        <v>168</v>
      </c>
      <c r="DC4" s="3" t="s">
        <v>169</v>
      </c>
    </row>
    <row r="5" spans="1:107" ht="15">
      <c r="A5" s="6" t="s">
        <v>170</v>
      </c>
      <c r="B5" s="7">
        <v>1</v>
      </c>
      <c r="C5" s="8">
        <f>D5+E5</f>
        <v>11.4</v>
      </c>
      <c r="D5" s="9">
        <v>8.4</v>
      </c>
      <c r="E5" s="9">
        <v>3</v>
      </c>
      <c r="F5" s="9">
        <v>13</v>
      </c>
      <c r="G5" s="9">
        <v>11</v>
      </c>
      <c r="H5" s="9">
        <v>0</v>
      </c>
      <c r="I5" s="9">
        <v>3.7</v>
      </c>
      <c r="J5" s="8">
        <f>C5+F5+H5+I5</f>
        <v>28.099999999999998</v>
      </c>
      <c r="K5" s="10">
        <v>801160.08</v>
      </c>
      <c r="L5" s="10">
        <v>544024.08</v>
      </c>
      <c r="M5" s="11">
        <f>K5-L5</f>
        <v>257136</v>
      </c>
      <c r="N5" s="12">
        <v>583295</v>
      </c>
      <c r="O5" s="11">
        <f>K5+N5</f>
        <v>1384455.08</v>
      </c>
      <c r="P5" s="10">
        <v>57304.64</v>
      </c>
      <c r="Q5" s="10">
        <v>247036</v>
      </c>
      <c r="R5" s="10">
        <v>236255</v>
      </c>
      <c r="S5" s="10">
        <v>10781</v>
      </c>
      <c r="T5" s="11">
        <f>U5+V5</f>
        <v>172101</v>
      </c>
      <c r="U5" s="10">
        <v>126989</v>
      </c>
      <c r="V5" s="10">
        <v>45112</v>
      </c>
      <c r="W5" s="10">
        <v>5080</v>
      </c>
      <c r="X5" s="10">
        <v>1296</v>
      </c>
      <c r="Y5" s="10">
        <v>221537</v>
      </c>
      <c r="Z5" s="10">
        <v>179760</v>
      </c>
      <c r="AA5" s="10">
        <v>-660</v>
      </c>
      <c r="AB5" s="10">
        <v>0</v>
      </c>
      <c r="AC5" s="11">
        <f>SUM(Q5,T5,W5,X5,Y5,AA5,AB5)</f>
        <v>646390</v>
      </c>
      <c r="AD5" s="10">
        <v>0</v>
      </c>
      <c r="AE5" s="10">
        <v>7208</v>
      </c>
      <c r="AF5" s="10">
        <v>16383</v>
      </c>
      <c r="AG5" s="10">
        <v>35046</v>
      </c>
      <c r="AH5" s="10">
        <v>288565</v>
      </c>
      <c r="AI5" s="11">
        <f>SUM(O5,P5,Q5,T5,W5,X5,Y5,AA5,AB5,AD5,AE5,AF5,AG5,AH5)</f>
        <v>2435351.7199999997</v>
      </c>
      <c r="AJ5" s="10">
        <v>551543</v>
      </c>
      <c r="AK5" s="11">
        <f>AJ5+AI5</f>
        <v>2986894.7199999997</v>
      </c>
      <c r="AL5" s="13">
        <f>SUM(AN5,AR5,AS5,AT5)</f>
        <v>4902</v>
      </c>
      <c r="AM5" s="14">
        <v>11556</v>
      </c>
      <c r="AN5" s="14">
        <v>3832</v>
      </c>
      <c r="AO5" s="14">
        <v>11556</v>
      </c>
      <c r="AP5" s="14">
        <v>3045</v>
      </c>
      <c r="AQ5" s="14">
        <v>787</v>
      </c>
      <c r="AR5" s="14">
        <v>845</v>
      </c>
      <c r="AS5" s="14">
        <v>150</v>
      </c>
      <c r="AT5" s="14">
        <v>75</v>
      </c>
      <c r="AU5" s="14">
        <v>1910</v>
      </c>
      <c r="AV5" s="14" t="s">
        <v>171</v>
      </c>
      <c r="AW5" s="14">
        <v>0</v>
      </c>
      <c r="AX5" s="14">
        <v>0</v>
      </c>
      <c r="AY5" s="14">
        <v>0</v>
      </c>
      <c r="AZ5" s="14">
        <v>0</v>
      </c>
      <c r="BA5" s="14">
        <v>5427</v>
      </c>
      <c r="BB5" s="14">
        <v>70</v>
      </c>
      <c r="BC5" s="14">
        <v>2</v>
      </c>
      <c r="BD5" s="14">
        <v>20</v>
      </c>
      <c r="BE5" s="14">
        <v>11</v>
      </c>
      <c r="BF5" s="14">
        <v>112</v>
      </c>
      <c r="BG5" s="14">
        <v>64</v>
      </c>
      <c r="BH5" s="14">
        <v>160</v>
      </c>
      <c r="BI5" s="14" t="s">
        <v>171</v>
      </c>
      <c r="BJ5" s="13">
        <f aca="true" t="shared" si="0" ref="BJ5:BJ27">SUM(BL5,BN5,BO5,BP5)</f>
        <v>484496</v>
      </c>
      <c r="BK5" s="14">
        <v>397237</v>
      </c>
      <c r="BL5" s="14">
        <v>386873</v>
      </c>
      <c r="BM5" s="14">
        <v>0</v>
      </c>
      <c r="BN5" s="14">
        <v>86150</v>
      </c>
      <c r="BO5" s="14">
        <v>7568</v>
      </c>
      <c r="BP5" s="14">
        <v>3905</v>
      </c>
      <c r="BQ5" s="14" t="s">
        <v>171</v>
      </c>
      <c r="BR5" s="14">
        <v>507</v>
      </c>
      <c r="BS5" s="14">
        <v>3820</v>
      </c>
      <c r="BT5" s="14">
        <v>431</v>
      </c>
      <c r="BU5" s="14">
        <v>76</v>
      </c>
      <c r="BV5" s="14">
        <v>25896</v>
      </c>
      <c r="BW5" s="14">
        <v>728245</v>
      </c>
      <c r="BX5" s="14">
        <v>812</v>
      </c>
      <c r="BY5" s="14">
        <v>14072</v>
      </c>
      <c r="BZ5" s="14">
        <v>161</v>
      </c>
      <c r="CA5" s="14">
        <v>2903</v>
      </c>
      <c r="CB5" s="14">
        <v>5883</v>
      </c>
      <c r="CC5" s="14">
        <v>2413</v>
      </c>
      <c r="CD5" s="14" t="s">
        <v>171</v>
      </c>
      <c r="CE5" s="14">
        <v>38581</v>
      </c>
      <c r="CF5" s="14">
        <v>42531</v>
      </c>
      <c r="CG5" s="14">
        <v>355</v>
      </c>
      <c r="CH5" s="14">
        <v>6302</v>
      </c>
      <c r="CI5" s="14">
        <v>2107</v>
      </c>
      <c r="CJ5" s="14">
        <v>4990</v>
      </c>
      <c r="CK5" s="13">
        <f>SUM(CI5,CJ5)</f>
        <v>7097</v>
      </c>
      <c r="CL5" s="14">
        <v>4703</v>
      </c>
      <c r="CM5" s="14">
        <v>273</v>
      </c>
      <c r="CN5" s="14">
        <v>0</v>
      </c>
      <c r="CO5" s="14">
        <v>1991</v>
      </c>
      <c r="CP5" s="14">
        <v>2392</v>
      </c>
      <c r="CQ5" s="13">
        <f>SUM(CP5,CO5)</f>
        <v>4383</v>
      </c>
      <c r="CR5" s="14">
        <v>2774</v>
      </c>
      <c r="CS5" s="14">
        <v>409</v>
      </c>
      <c r="CT5" s="14">
        <v>0</v>
      </c>
      <c r="CU5" s="14">
        <v>345</v>
      </c>
      <c r="CV5" s="14">
        <v>9106</v>
      </c>
      <c r="CW5" s="14">
        <v>160</v>
      </c>
      <c r="CX5" s="14">
        <v>80</v>
      </c>
      <c r="CY5" s="14">
        <v>288</v>
      </c>
      <c r="CZ5" s="14">
        <v>85.5</v>
      </c>
      <c r="DA5" s="14">
        <v>117</v>
      </c>
      <c r="DB5" s="14">
        <v>14102</v>
      </c>
      <c r="DC5" s="14">
        <v>459</v>
      </c>
    </row>
    <row r="6" spans="1:107" ht="15">
      <c r="A6" s="6" t="s">
        <v>172</v>
      </c>
      <c r="B6" s="7">
        <v>0</v>
      </c>
      <c r="C6" s="8">
        <f>D6+E6</f>
        <v>9.5</v>
      </c>
      <c r="D6" s="9">
        <v>8.5</v>
      </c>
      <c r="E6" s="9">
        <v>1</v>
      </c>
      <c r="F6" s="9">
        <v>9</v>
      </c>
      <c r="G6" s="9">
        <v>7</v>
      </c>
      <c r="H6" s="9">
        <v>0</v>
      </c>
      <c r="I6" s="9">
        <v>7.5</v>
      </c>
      <c r="J6" s="8">
        <f>C6+F6+H6+I6</f>
        <v>26</v>
      </c>
      <c r="K6" s="10">
        <v>700453</v>
      </c>
      <c r="L6" s="10">
        <v>565453</v>
      </c>
      <c r="M6" s="11">
        <f>K6-L6</f>
        <v>135000</v>
      </c>
      <c r="N6" s="15">
        <v>359545</v>
      </c>
      <c r="O6" s="11">
        <f>K6+N6</f>
        <v>1059998</v>
      </c>
      <c r="P6" s="10">
        <v>45491</v>
      </c>
      <c r="Q6" s="10">
        <v>79880</v>
      </c>
      <c r="R6" s="10">
        <v>70408</v>
      </c>
      <c r="S6" s="10">
        <v>9472</v>
      </c>
      <c r="T6" s="11">
        <f>U6+V6</f>
        <v>3682</v>
      </c>
      <c r="U6" s="10">
        <v>3682</v>
      </c>
      <c r="V6" s="10">
        <v>0</v>
      </c>
      <c r="W6" s="10">
        <v>0</v>
      </c>
      <c r="X6" s="10">
        <v>9463</v>
      </c>
      <c r="Y6" s="10">
        <v>154789</v>
      </c>
      <c r="Z6" s="10">
        <v>39262</v>
      </c>
      <c r="AA6" s="10">
        <v>2118</v>
      </c>
      <c r="AB6" s="10">
        <v>13724</v>
      </c>
      <c r="AC6" s="11">
        <v>263656</v>
      </c>
      <c r="AD6" s="10">
        <v>6871</v>
      </c>
      <c r="AE6" s="10">
        <v>0</v>
      </c>
      <c r="AF6" s="10">
        <v>38212</v>
      </c>
      <c r="AG6" s="10">
        <v>29660</v>
      </c>
      <c r="AH6" s="10">
        <v>0</v>
      </c>
      <c r="AI6" s="11">
        <f aca="true" t="shared" si="1" ref="AI6:AI27">SUM(O6,P6,Q6,T6,W6,X6,Y6,AA6,AB6,AD6,AE6,AF6,AG6,AH6)</f>
        <v>1443888</v>
      </c>
      <c r="AJ6" s="10">
        <v>414688</v>
      </c>
      <c r="AK6" s="11">
        <f>AJ6+AI6</f>
        <v>1858576</v>
      </c>
      <c r="AL6" s="13">
        <f>SUM(AN6,AR6,AS6,AT6)</f>
        <v>2608</v>
      </c>
      <c r="AM6" s="14">
        <v>0</v>
      </c>
      <c r="AN6">
        <v>1994</v>
      </c>
      <c r="AO6" s="14">
        <v>0</v>
      </c>
      <c r="AP6" s="14">
        <v>1694</v>
      </c>
      <c r="AQ6" s="14">
        <v>300</v>
      </c>
      <c r="AR6" s="14">
        <v>0</v>
      </c>
      <c r="AS6" s="14">
        <v>214</v>
      </c>
      <c r="AT6" s="14">
        <v>400</v>
      </c>
      <c r="AU6" s="14">
        <v>120</v>
      </c>
      <c r="AV6" s="14">
        <v>0</v>
      </c>
      <c r="AW6" s="14">
        <v>47</v>
      </c>
      <c r="AX6" s="14">
        <v>47</v>
      </c>
      <c r="AY6" s="14">
        <v>47</v>
      </c>
      <c r="AZ6" s="14">
        <v>0</v>
      </c>
      <c r="BA6" s="14">
        <v>11007</v>
      </c>
      <c r="BB6" s="14">
        <v>0</v>
      </c>
      <c r="BC6" s="14">
        <v>0</v>
      </c>
      <c r="BD6" s="14">
        <v>0</v>
      </c>
      <c r="BE6" s="14">
        <v>0</v>
      </c>
      <c r="BF6" s="14">
        <v>11</v>
      </c>
      <c r="BG6" s="14">
        <v>67</v>
      </c>
      <c r="BH6" s="14">
        <v>0</v>
      </c>
      <c r="BI6" s="14">
        <v>0</v>
      </c>
      <c r="BJ6" s="13">
        <f t="shared" si="0"/>
        <v>74968</v>
      </c>
      <c r="BK6">
        <v>209541</v>
      </c>
      <c r="BL6">
        <v>69875</v>
      </c>
      <c r="BM6">
        <v>134583</v>
      </c>
      <c r="BN6" s="14">
        <v>0</v>
      </c>
      <c r="BO6" s="14">
        <v>4693</v>
      </c>
      <c r="BP6" s="14">
        <v>400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380</v>
      </c>
      <c r="BY6" s="14">
        <v>8</v>
      </c>
      <c r="BZ6" s="14">
        <v>0</v>
      </c>
      <c r="CA6" s="14">
        <v>669</v>
      </c>
      <c r="CB6" s="14">
        <v>1370</v>
      </c>
      <c r="CC6" s="14">
        <v>20</v>
      </c>
      <c r="CD6" s="14">
        <v>133</v>
      </c>
      <c r="CE6" s="14">
        <v>24040</v>
      </c>
      <c r="CF6" s="14">
        <v>2805</v>
      </c>
      <c r="CG6" s="14">
        <v>43</v>
      </c>
      <c r="CH6" s="14">
        <v>2342</v>
      </c>
      <c r="CI6" s="14">
        <v>740</v>
      </c>
      <c r="CJ6" s="14">
        <v>205</v>
      </c>
      <c r="CK6" s="13">
        <v>945</v>
      </c>
      <c r="CL6" s="14">
        <v>414</v>
      </c>
      <c r="CM6" s="14">
        <v>15</v>
      </c>
      <c r="CN6" s="14">
        <v>0</v>
      </c>
      <c r="CO6" s="14">
        <v>1933</v>
      </c>
      <c r="CP6" s="14">
        <v>1737</v>
      </c>
      <c r="CQ6" s="13">
        <f aca="true" t="shared" si="2" ref="CQ6:CQ21">SUM(CP6,CO6)</f>
        <v>3670</v>
      </c>
      <c r="CR6" s="14">
        <v>2650</v>
      </c>
      <c r="CS6" s="14">
        <v>5</v>
      </c>
      <c r="CT6" s="14">
        <v>0</v>
      </c>
      <c r="CU6" s="14">
        <v>154</v>
      </c>
      <c r="CV6" s="14">
        <v>3236</v>
      </c>
      <c r="CW6" s="14">
        <v>64.5</v>
      </c>
      <c r="CX6" s="14">
        <v>82</v>
      </c>
      <c r="CY6" s="14">
        <v>205</v>
      </c>
      <c r="CZ6" s="14">
        <v>81</v>
      </c>
      <c r="DA6" s="14">
        <v>65</v>
      </c>
      <c r="DB6" s="14">
        <v>4403</v>
      </c>
      <c r="DC6" s="14">
        <v>351</v>
      </c>
    </row>
    <row r="7" spans="1:107" ht="15">
      <c r="A7" s="6" t="s">
        <v>173</v>
      </c>
      <c r="B7" s="7">
        <v>0</v>
      </c>
      <c r="C7" s="8">
        <f aca="true" t="shared" si="3" ref="C7:C27">D7+E7</f>
        <v>14.69</v>
      </c>
      <c r="D7" s="9">
        <v>13.69</v>
      </c>
      <c r="E7" s="9">
        <v>1</v>
      </c>
      <c r="F7" s="9">
        <v>31.25</v>
      </c>
      <c r="G7" s="9">
        <v>25.25</v>
      </c>
      <c r="H7" s="9">
        <v>0</v>
      </c>
      <c r="I7" s="9">
        <v>23.77</v>
      </c>
      <c r="J7" s="8">
        <f aca="true" t="shared" si="4" ref="J7:J27">C7+F7+H7+I7</f>
        <v>69.71</v>
      </c>
      <c r="K7" s="10">
        <v>1086322</v>
      </c>
      <c r="L7" s="10">
        <v>950242</v>
      </c>
      <c r="M7" s="11">
        <f aca="true" t="shared" si="5" ref="M7:M27">K7-L7</f>
        <v>136080</v>
      </c>
      <c r="N7" s="15">
        <v>1375040</v>
      </c>
      <c r="O7" s="11">
        <f aca="true" t="shared" si="6" ref="O7:O27">K7+N7</f>
        <v>2461362</v>
      </c>
      <c r="P7" s="10">
        <v>421139</v>
      </c>
      <c r="Q7" s="10">
        <v>208967</v>
      </c>
      <c r="R7" s="10">
        <v>202668</v>
      </c>
      <c r="S7" s="10">
        <v>6299</v>
      </c>
      <c r="T7" s="11">
        <f aca="true" t="shared" si="7" ref="T7:T27">U7+V7</f>
        <v>349507</v>
      </c>
      <c r="U7" s="10">
        <v>267983</v>
      </c>
      <c r="V7" s="10">
        <v>81524</v>
      </c>
      <c r="W7" s="10">
        <v>13213</v>
      </c>
      <c r="X7" s="10">
        <v>10373</v>
      </c>
      <c r="Y7" s="10">
        <v>490693</v>
      </c>
      <c r="Z7" s="10">
        <v>387167</v>
      </c>
      <c r="AA7" s="10">
        <v>6096</v>
      </c>
      <c r="AB7" s="10">
        <v>484</v>
      </c>
      <c r="AC7" s="11">
        <f aca="true" t="shared" si="8" ref="AC7:AC27">SUM(Q7,T7,W7,X7,Y7,AA7,AB7)</f>
        <v>1079333</v>
      </c>
      <c r="AD7" s="10">
        <v>11323</v>
      </c>
      <c r="AE7" s="10">
        <v>20244</v>
      </c>
      <c r="AF7" s="10">
        <v>168745</v>
      </c>
      <c r="AG7" s="10">
        <v>33038</v>
      </c>
      <c r="AH7" s="10">
        <v>54226</v>
      </c>
      <c r="AI7" s="11">
        <f t="shared" si="1"/>
        <v>4249410</v>
      </c>
      <c r="AJ7" s="10">
        <v>0</v>
      </c>
      <c r="AK7" s="11">
        <f aca="true" t="shared" si="9" ref="AK7:AK27">AJ7+AI7</f>
        <v>4249410</v>
      </c>
      <c r="AL7" s="13">
        <f aca="true" t="shared" si="10" ref="AL7:AL27">SUM(AN7,AR7,AS7,AT7)</f>
        <v>5981</v>
      </c>
      <c r="AM7" s="14">
        <v>13256</v>
      </c>
      <c r="AN7" s="14">
        <v>4701</v>
      </c>
      <c r="AO7" s="14" t="s">
        <v>174</v>
      </c>
      <c r="AP7" s="14">
        <v>4641</v>
      </c>
      <c r="AQ7" s="14">
        <v>60</v>
      </c>
      <c r="AR7" s="14">
        <v>1041</v>
      </c>
      <c r="AS7" s="14">
        <v>176</v>
      </c>
      <c r="AT7" s="14">
        <v>63</v>
      </c>
      <c r="AU7" s="14">
        <v>6176</v>
      </c>
      <c r="AV7" s="14">
        <v>0</v>
      </c>
      <c r="AW7" s="14">
        <v>85</v>
      </c>
      <c r="AX7" s="14">
        <v>85</v>
      </c>
      <c r="AY7" s="14">
        <v>83</v>
      </c>
      <c r="AZ7" s="14">
        <v>0</v>
      </c>
      <c r="BA7" s="14" t="s">
        <v>174</v>
      </c>
      <c r="BB7" s="14">
        <v>2228</v>
      </c>
      <c r="BC7" s="14">
        <v>1.5</v>
      </c>
      <c r="BD7" s="14">
        <v>850</v>
      </c>
      <c r="BE7" s="14">
        <v>21116</v>
      </c>
      <c r="BF7" s="14">
        <v>18</v>
      </c>
      <c r="BG7" s="14">
        <v>118</v>
      </c>
      <c r="BH7" s="14">
        <v>10</v>
      </c>
      <c r="BI7" s="14">
        <v>0</v>
      </c>
      <c r="BJ7" s="13">
        <f t="shared" si="0"/>
        <v>953276</v>
      </c>
      <c r="BK7" s="16" t="s">
        <v>174</v>
      </c>
      <c r="BL7" s="14">
        <v>729801</v>
      </c>
      <c r="BM7" s="14">
        <v>6331</v>
      </c>
      <c r="BN7" s="14">
        <v>206955</v>
      </c>
      <c r="BO7" s="14">
        <v>16520</v>
      </c>
      <c r="BP7" s="14">
        <v>0</v>
      </c>
      <c r="BQ7" s="14">
        <v>0</v>
      </c>
      <c r="BR7" s="14">
        <v>1163</v>
      </c>
      <c r="BS7" s="14">
        <v>1079</v>
      </c>
      <c r="BT7" s="14">
        <v>691</v>
      </c>
      <c r="BU7" s="14">
        <v>286</v>
      </c>
      <c r="BV7" s="14">
        <v>6778</v>
      </c>
      <c r="BW7" s="14">
        <v>1152671</v>
      </c>
      <c r="BX7" s="14">
        <v>923.5</v>
      </c>
      <c r="BY7" s="14">
        <v>162766</v>
      </c>
      <c r="BZ7" s="14">
        <v>143134</v>
      </c>
      <c r="CA7" s="14">
        <v>14126</v>
      </c>
      <c r="CB7" s="14">
        <v>11482</v>
      </c>
      <c r="CC7" s="14">
        <v>2199</v>
      </c>
      <c r="CD7" s="14">
        <v>1271904</v>
      </c>
      <c r="CE7" s="14">
        <v>78250</v>
      </c>
      <c r="CF7" s="14">
        <v>70894</v>
      </c>
      <c r="CG7" s="14">
        <v>101</v>
      </c>
      <c r="CH7" s="14">
        <v>47277</v>
      </c>
      <c r="CI7" s="14">
        <v>3244</v>
      </c>
      <c r="CJ7" s="14">
        <v>4989</v>
      </c>
      <c r="CK7" s="13">
        <f aca="true" t="shared" si="11" ref="CK7:CK27">SUM(CI7,CJ7)</f>
        <v>8233</v>
      </c>
      <c r="CL7" s="14">
        <v>5275</v>
      </c>
      <c r="CM7" s="14">
        <v>467</v>
      </c>
      <c r="CN7" s="14">
        <v>0</v>
      </c>
      <c r="CO7" s="14">
        <v>3797</v>
      </c>
      <c r="CP7" s="14">
        <v>4446</v>
      </c>
      <c r="CQ7" s="13">
        <v>8243</v>
      </c>
      <c r="CR7" s="14">
        <v>5143</v>
      </c>
      <c r="CS7" s="14">
        <v>1608</v>
      </c>
      <c r="CT7" s="14">
        <v>0</v>
      </c>
      <c r="CU7" s="14">
        <v>255</v>
      </c>
      <c r="CV7" s="14">
        <v>5156</v>
      </c>
      <c r="CW7" s="14">
        <v>24</v>
      </c>
      <c r="CX7" s="14">
        <v>76</v>
      </c>
      <c r="CY7" s="14">
        <v>96</v>
      </c>
      <c r="CZ7" s="14">
        <v>91</v>
      </c>
      <c r="DA7" s="14">
        <v>122.5</v>
      </c>
      <c r="DB7" s="14">
        <v>27329</v>
      </c>
      <c r="DC7" s="14">
        <v>410</v>
      </c>
    </row>
    <row r="8" spans="1:107" ht="15">
      <c r="A8" s="6" t="s">
        <v>175</v>
      </c>
      <c r="B8" s="7">
        <v>0</v>
      </c>
      <c r="C8" s="8">
        <f t="shared" si="3"/>
        <v>13</v>
      </c>
      <c r="D8" s="9">
        <v>10</v>
      </c>
      <c r="E8" s="9">
        <v>3</v>
      </c>
      <c r="F8" s="9">
        <v>15</v>
      </c>
      <c r="G8" s="9">
        <v>10</v>
      </c>
      <c r="H8" s="9">
        <v>0</v>
      </c>
      <c r="I8" s="9">
        <v>6</v>
      </c>
      <c r="J8" s="8">
        <f t="shared" si="4"/>
        <v>34</v>
      </c>
      <c r="K8" s="10">
        <v>1089023</v>
      </c>
      <c r="L8" s="10">
        <v>759743</v>
      </c>
      <c r="M8" s="11">
        <f t="shared" si="5"/>
        <v>329280</v>
      </c>
      <c r="N8" s="15">
        <v>725140</v>
      </c>
      <c r="O8" s="11">
        <f t="shared" si="6"/>
        <v>1814163</v>
      </c>
      <c r="P8" s="10">
        <v>80368</v>
      </c>
      <c r="Q8" s="10">
        <v>455405</v>
      </c>
      <c r="R8" s="10">
        <v>444721</v>
      </c>
      <c r="S8" s="10">
        <v>10684</v>
      </c>
      <c r="T8" s="11">
        <f t="shared" si="7"/>
        <v>174581</v>
      </c>
      <c r="U8" s="10">
        <v>129430</v>
      </c>
      <c r="V8" s="10">
        <v>45151</v>
      </c>
      <c r="W8" s="10">
        <v>0</v>
      </c>
      <c r="X8" s="10">
        <v>0</v>
      </c>
      <c r="Y8" s="10">
        <v>300370</v>
      </c>
      <c r="Z8" s="10" t="s">
        <v>171</v>
      </c>
      <c r="AA8" s="10">
        <v>1927</v>
      </c>
      <c r="AB8" s="10">
        <v>0</v>
      </c>
      <c r="AC8" s="11">
        <f t="shared" si="8"/>
        <v>932283</v>
      </c>
      <c r="AD8" s="10">
        <v>12050</v>
      </c>
      <c r="AE8" s="10">
        <v>606</v>
      </c>
      <c r="AF8" s="10">
        <v>59208</v>
      </c>
      <c r="AG8" s="10">
        <v>48800</v>
      </c>
      <c r="AH8" s="10">
        <v>58757</v>
      </c>
      <c r="AI8" s="11">
        <f>SUM(O8,P8,Q8,T8,W8,X8,Y8,AA8,AB8,AD8,AE8,AF8,AG8,AH8)</f>
        <v>3006235</v>
      </c>
      <c r="AJ8" s="10">
        <v>0</v>
      </c>
      <c r="AK8" s="11">
        <f t="shared" si="9"/>
        <v>3006235</v>
      </c>
      <c r="AL8" s="13">
        <f t="shared" si="10"/>
        <v>4639</v>
      </c>
      <c r="AM8" s="14">
        <v>0</v>
      </c>
      <c r="AN8" s="14">
        <v>4536</v>
      </c>
      <c r="AO8" s="14">
        <v>0</v>
      </c>
      <c r="AP8" s="14" t="s">
        <v>171</v>
      </c>
      <c r="AQ8" s="14" t="s">
        <v>171</v>
      </c>
      <c r="AR8" s="14">
        <v>0</v>
      </c>
      <c r="AS8" s="14">
        <v>103</v>
      </c>
      <c r="AT8" s="14" t="s">
        <v>171</v>
      </c>
      <c r="AU8" s="14">
        <v>221</v>
      </c>
      <c r="AV8" s="14">
        <v>3486</v>
      </c>
      <c r="AW8" s="14"/>
      <c r="AX8" s="14"/>
      <c r="AY8" s="14"/>
      <c r="AZ8" s="14"/>
      <c r="BA8" s="14"/>
      <c r="BB8" s="14">
        <v>3</v>
      </c>
      <c r="BC8" s="14">
        <v>0</v>
      </c>
      <c r="BD8" s="14">
        <v>0</v>
      </c>
      <c r="BE8" s="14">
        <v>0</v>
      </c>
      <c r="BF8" s="14" t="s">
        <v>171</v>
      </c>
      <c r="BG8" s="14" t="s">
        <v>171</v>
      </c>
      <c r="BH8" s="14" t="s">
        <v>171</v>
      </c>
      <c r="BI8" s="14" t="s">
        <v>171</v>
      </c>
      <c r="BJ8" s="13">
        <f t="shared" si="0"/>
        <v>438746</v>
      </c>
      <c r="BK8" s="14">
        <v>41243</v>
      </c>
      <c r="BL8" s="14">
        <v>438746</v>
      </c>
      <c r="BM8" s="14">
        <v>36862</v>
      </c>
      <c r="BN8" s="14"/>
      <c r="BO8" s="14"/>
      <c r="BP8" s="14"/>
      <c r="BQ8" s="14">
        <v>69940</v>
      </c>
      <c r="BR8" s="14">
        <v>751</v>
      </c>
      <c r="BS8" s="14" t="s">
        <v>171</v>
      </c>
      <c r="BT8" s="14">
        <v>584</v>
      </c>
      <c r="BU8" s="14">
        <v>167</v>
      </c>
      <c r="BV8" s="14">
        <v>6406</v>
      </c>
      <c r="BW8" s="14">
        <v>741446</v>
      </c>
      <c r="BX8" s="14">
        <v>2000</v>
      </c>
      <c r="BY8" s="14">
        <v>150</v>
      </c>
      <c r="BZ8" s="14">
        <v>821</v>
      </c>
      <c r="CA8" s="14" t="s">
        <v>171</v>
      </c>
      <c r="CB8" s="14" t="s">
        <v>171</v>
      </c>
      <c r="CC8" s="14" t="s">
        <v>171</v>
      </c>
      <c r="CD8" s="14" t="s">
        <v>171</v>
      </c>
      <c r="CE8" s="14">
        <v>23632</v>
      </c>
      <c r="CF8" s="14">
        <v>34167</v>
      </c>
      <c r="CG8" s="14">
        <v>160</v>
      </c>
      <c r="CH8" s="14">
        <v>12202</v>
      </c>
      <c r="CI8" s="14">
        <v>1892</v>
      </c>
      <c r="CJ8" s="14">
        <v>2765</v>
      </c>
      <c r="CK8" s="13">
        <f t="shared" si="11"/>
        <v>4657</v>
      </c>
      <c r="CL8" s="14">
        <v>3633</v>
      </c>
      <c r="CM8" s="14">
        <v>470</v>
      </c>
      <c r="CN8" s="14">
        <v>2507</v>
      </c>
      <c r="CO8" s="14">
        <v>1673</v>
      </c>
      <c r="CP8" s="14">
        <v>4303</v>
      </c>
      <c r="CQ8" s="13">
        <f t="shared" si="2"/>
        <v>5976</v>
      </c>
      <c r="CR8" s="14">
        <v>4385</v>
      </c>
      <c r="CS8" s="14">
        <v>311</v>
      </c>
      <c r="CT8" s="14">
        <v>1925</v>
      </c>
      <c r="CU8" s="14">
        <v>142</v>
      </c>
      <c r="CV8" s="14">
        <v>4105</v>
      </c>
      <c r="CW8" s="14">
        <v>0</v>
      </c>
      <c r="CX8" s="14">
        <v>0</v>
      </c>
      <c r="CY8" s="14">
        <v>1224</v>
      </c>
      <c r="CZ8" s="14">
        <v>84</v>
      </c>
      <c r="DA8" s="14">
        <v>79</v>
      </c>
      <c r="DB8" s="14">
        <v>8234</v>
      </c>
      <c r="DC8" s="14">
        <v>808</v>
      </c>
    </row>
    <row r="9" spans="1:107" ht="15">
      <c r="A9" s="6" t="s">
        <v>176</v>
      </c>
      <c r="B9" s="7">
        <v>1</v>
      </c>
      <c r="C9" s="8">
        <f t="shared" si="3"/>
        <v>16</v>
      </c>
      <c r="D9" s="9">
        <v>15</v>
      </c>
      <c r="E9" s="9">
        <v>1</v>
      </c>
      <c r="F9" s="9">
        <v>17.5</v>
      </c>
      <c r="G9" s="9">
        <v>14.5</v>
      </c>
      <c r="H9" s="9">
        <v>0</v>
      </c>
      <c r="I9" s="9">
        <v>11.6</v>
      </c>
      <c r="J9" s="8">
        <f t="shared" si="4"/>
        <v>45.1</v>
      </c>
      <c r="K9" s="10">
        <v>1212221</v>
      </c>
      <c r="L9" s="10">
        <v>1070081</v>
      </c>
      <c r="M9" s="11">
        <f t="shared" si="5"/>
        <v>142140</v>
      </c>
      <c r="N9" s="15">
        <v>720214</v>
      </c>
      <c r="O9" s="11">
        <f t="shared" si="6"/>
        <v>1932435</v>
      </c>
      <c r="P9" s="10">
        <v>155029</v>
      </c>
      <c r="Q9" s="10">
        <v>193007</v>
      </c>
      <c r="R9" s="10">
        <v>176754</v>
      </c>
      <c r="S9" s="10">
        <v>16253</v>
      </c>
      <c r="T9" s="11">
        <v>400814</v>
      </c>
      <c r="U9" s="10">
        <v>255313</v>
      </c>
      <c r="V9" s="10">
        <v>145501</v>
      </c>
      <c r="W9" s="10">
        <v>13528</v>
      </c>
      <c r="X9" s="10">
        <v>74916</v>
      </c>
      <c r="Y9" s="10">
        <v>459939</v>
      </c>
      <c r="Z9" s="10">
        <v>459939</v>
      </c>
      <c r="AA9" s="10">
        <v>34214</v>
      </c>
      <c r="AB9" s="10">
        <v>0</v>
      </c>
      <c r="AC9" s="11">
        <f>SUM(Q9,T9,W9,X9,Y9,,AA9,AB9)</f>
        <v>1176418</v>
      </c>
      <c r="AD9" s="10">
        <v>4336</v>
      </c>
      <c r="AE9" s="10" t="s">
        <v>171</v>
      </c>
      <c r="AF9" s="10">
        <v>62282</v>
      </c>
      <c r="AG9" s="10">
        <v>34732</v>
      </c>
      <c r="AH9" s="10">
        <v>101619</v>
      </c>
      <c r="AI9" s="11">
        <f t="shared" si="1"/>
        <v>3466851</v>
      </c>
      <c r="AJ9" s="10">
        <v>0</v>
      </c>
      <c r="AK9" s="11">
        <f t="shared" si="9"/>
        <v>3466851</v>
      </c>
      <c r="AL9" s="13">
        <f t="shared" si="10"/>
        <v>4677</v>
      </c>
      <c r="AM9" s="16">
        <v>7628</v>
      </c>
      <c r="AN9">
        <v>4387</v>
      </c>
      <c r="AO9" s="16">
        <v>4047</v>
      </c>
      <c r="AP9" s="14">
        <v>3324</v>
      </c>
      <c r="AQ9" s="14">
        <v>178</v>
      </c>
      <c r="AR9" s="14">
        <v>222</v>
      </c>
      <c r="AS9" s="14">
        <v>68</v>
      </c>
      <c r="AT9" s="14" t="s">
        <v>171</v>
      </c>
      <c r="AU9" s="14">
        <v>3474</v>
      </c>
      <c r="AV9">
        <v>108</v>
      </c>
      <c r="AW9" s="14">
        <v>0</v>
      </c>
      <c r="AX9" s="14">
        <v>13925</v>
      </c>
      <c r="AY9" s="14">
        <v>0</v>
      </c>
      <c r="AZ9" s="14">
        <v>0</v>
      </c>
      <c r="BA9" s="14">
        <v>689</v>
      </c>
      <c r="BB9">
        <v>56</v>
      </c>
      <c r="BC9" s="14">
        <v>0</v>
      </c>
      <c r="BD9">
        <v>3</v>
      </c>
      <c r="BE9" s="14">
        <v>1</v>
      </c>
      <c r="BF9" s="14">
        <v>280</v>
      </c>
      <c r="BG9" s="14">
        <v>392</v>
      </c>
      <c r="BH9" s="14">
        <v>13</v>
      </c>
      <c r="BI9" s="14">
        <v>0</v>
      </c>
      <c r="BJ9" s="13">
        <f t="shared" si="0"/>
        <v>917590</v>
      </c>
      <c r="BK9" s="14">
        <v>758689</v>
      </c>
      <c r="BL9" s="17">
        <v>801083</v>
      </c>
      <c r="BM9" s="17">
        <v>40280</v>
      </c>
      <c r="BN9" s="14">
        <v>99976</v>
      </c>
      <c r="BO9" s="14">
        <v>16531</v>
      </c>
      <c r="BP9" s="14" t="s">
        <v>171</v>
      </c>
      <c r="BQ9" s="14">
        <v>60704</v>
      </c>
      <c r="BR9" s="14">
        <v>1799</v>
      </c>
      <c r="BS9" s="14" t="s">
        <v>171</v>
      </c>
      <c r="BT9" s="14"/>
      <c r="BU9" s="14"/>
      <c r="BV9" s="14">
        <v>42289</v>
      </c>
      <c r="BW9" s="14">
        <v>873233</v>
      </c>
      <c r="BX9" s="14" t="s">
        <v>171</v>
      </c>
      <c r="BY9" s="14">
        <v>361</v>
      </c>
      <c r="BZ9" s="14">
        <v>9</v>
      </c>
      <c r="CA9" s="14">
        <v>23942</v>
      </c>
      <c r="CB9" s="14">
        <v>6498</v>
      </c>
      <c r="CC9" s="14">
        <v>1122</v>
      </c>
      <c r="CD9" s="14" t="s">
        <v>171</v>
      </c>
      <c r="CE9" s="14">
        <v>54096</v>
      </c>
      <c r="CF9" s="14">
        <v>29293</v>
      </c>
      <c r="CG9" s="14" t="s">
        <v>171</v>
      </c>
      <c r="CH9" s="14">
        <v>48563</v>
      </c>
      <c r="CI9" s="14">
        <v>2892</v>
      </c>
      <c r="CJ9" s="14">
        <v>1972</v>
      </c>
      <c r="CK9" s="13">
        <f t="shared" si="11"/>
        <v>4864</v>
      </c>
      <c r="CL9" s="14">
        <v>3020</v>
      </c>
      <c r="CM9" s="14">
        <v>440</v>
      </c>
      <c r="CN9" s="14">
        <v>7851</v>
      </c>
      <c r="CO9" s="14">
        <v>433</v>
      </c>
      <c r="CP9" s="14">
        <v>1924</v>
      </c>
      <c r="CQ9" s="13">
        <f t="shared" si="2"/>
        <v>2357</v>
      </c>
      <c r="CR9" s="14">
        <v>970</v>
      </c>
      <c r="CS9" s="14">
        <v>107</v>
      </c>
      <c r="CT9" s="14">
        <v>7789</v>
      </c>
      <c r="CU9" s="14">
        <v>115</v>
      </c>
      <c r="CV9" s="14" t="s">
        <v>171</v>
      </c>
      <c r="CW9" s="14">
        <v>660</v>
      </c>
      <c r="CX9" s="14">
        <v>972</v>
      </c>
      <c r="CY9" s="14" t="s">
        <v>171</v>
      </c>
      <c r="CZ9" s="14">
        <v>80</v>
      </c>
      <c r="DA9" s="14">
        <v>111</v>
      </c>
      <c r="DB9" s="14">
        <v>22449</v>
      </c>
      <c r="DC9" s="14">
        <v>588</v>
      </c>
    </row>
    <row r="10" spans="1:107" ht="15">
      <c r="A10" s="6" t="s">
        <v>177</v>
      </c>
      <c r="B10" s="7">
        <v>0</v>
      </c>
      <c r="C10" s="8">
        <f t="shared" si="3"/>
        <v>21.5</v>
      </c>
      <c r="D10" s="9">
        <v>19.5</v>
      </c>
      <c r="E10" s="9">
        <v>2</v>
      </c>
      <c r="F10" s="9">
        <v>46</v>
      </c>
      <c r="G10" s="9">
        <v>35</v>
      </c>
      <c r="H10" s="9">
        <v>0</v>
      </c>
      <c r="I10">
        <v>26.5</v>
      </c>
      <c r="J10" s="8">
        <f t="shared" si="4"/>
        <v>94</v>
      </c>
      <c r="K10" s="10">
        <v>2091018</v>
      </c>
      <c r="L10" s="10">
        <v>1954041</v>
      </c>
      <c r="M10" s="11">
        <f t="shared" si="5"/>
        <v>136977</v>
      </c>
      <c r="N10" s="18">
        <v>2041036</v>
      </c>
      <c r="O10" s="11">
        <f t="shared" si="6"/>
        <v>4132054</v>
      </c>
      <c r="P10" s="10">
        <v>459862</v>
      </c>
      <c r="Q10" s="10">
        <v>365791</v>
      </c>
      <c r="R10" s="10">
        <v>340791</v>
      </c>
      <c r="S10" s="10">
        <v>25000</v>
      </c>
      <c r="T10" s="11">
        <f t="shared" si="7"/>
        <v>685928</v>
      </c>
      <c r="U10" s="10">
        <v>514325</v>
      </c>
      <c r="V10" s="10">
        <v>171603</v>
      </c>
      <c r="W10" s="10">
        <v>67358</v>
      </c>
      <c r="X10" s="10">
        <v>30737</v>
      </c>
      <c r="Y10" s="10">
        <v>691051</v>
      </c>
      <c r="Z10" s="10">
        <v>534888</v>
      </c>
      <c r="AA10" s="10">
        <v>6988.7</v>
      </c>
      <c r="AB10" s="10">
        <v>3697</v>
      </c>
      <c r="AC10" s="11">
        <f t="shared" si="8"/>
        <v>1851550.7</v>
      </c>
      <c r="AD10" s="19">
        <v>20040</v>
      </c>
      <c r="AE10" s="10">
        <v>27528</v>
      </c>
      <c r="AF10" s="10">
        <v>209506</v>
      </c>
      <c r="AG10" s="10">
        <v>68795</v>
      </c>
      <c r="AH10" s="10">
        <v>151118</v>
      </c>
      <c r="AI10" s="11">
        <f t="shared" si="1"/>
        <v>6920453.7</v>
      </c>
      <c r="AJ10" s="10">
        <v>0</v>
      </c>
      <c r="AK10" s="11">
        <f t="shared" si="9"/>
        <v>6920453.7</v>
      </c>
      <c r="AL10" s="13">
        <f t="shared" si="10"/>
        <v>33327</v>
      </c>
      <c r="AM10" s="17">
        <v>63487</v>
      </c>
      <c r="AN10" s="17">
        <v>30272</v>
      </c>
      <c r="AO10" s="17">
        <v>34935</v>
      </c>
      <c r="AP10" s="14">
        <v>28934</v>
      </c>
      <c r="AQ10" s="14">
        <v>1338</v>
      </c>
      <c r="AR10" s="14">
        <v>1708</v>
      </c>
      <c r="AS10" s="14">
        <v>427</v>
      </c>
      <c r="AT10" s="14">
        <v>920</v>
      </c>
      <c r="AU10" s="14">
        <v>26318</v>
      </c>
      <c r="AV10" s="14">
        <v>3442</v>
      </c>
      <c r="AW10" s="14">
        <v>19</v>
      </c>
      <c r="AX10" s="14">
        <v>19</v>
      </c>
      <c r="AY10" s="14">
        <v>12</v>
      </c>
      <c r="AZ10" s="14">
        <v>7</v>
      </c>
      <c r="BA10" s="14">
        <v>9001</v>
      </c>
      <c r="BB10" s="14">
        <v>7197</v>
      </c>
      <c r="BC10" s="14">
        <v>55.72</v>
      </c>
      <c r="BD10" s="14">
        <v>1369</v>
      </c>
      <c r="BE10" s="14">
        <v>0</v>
      </c>
      <c r="BF10" s="14">
        <v>724</v>
      </c>
      <c r="BG10" s="14">
        <v>1729</v>
      </c>
      <c r="BH10" s="14">
        <v>231</v>
      </c>
      <c r="BI10" s="14">
        <v>0</v>
      </c>
      <c r="BJ10" s="13">
        <f t="shared" si="0"/>
        <v>1069613</v>
      </c>
      <c r="BK10" s="17">
        <f>850299</f>
        <v>850299</v>
      </c>
      <c r="BL10" s="17">
        <v>895644</v>
      </c>
      <c r="BM10" s="17">
        <v>41170</v>
      </c>
      <c r="BN10" s="14">
        <v>140778</v>
      </c>
      <c r="BO10" s="14">
        <v>10738</v>
      </c>
      <c r="BP10" s="14">
        <v>22453</v>
      </c>
      <c r="BQ10" s="14">
        <v>256741</v>
      </c>
      <c r="BR10" s="14">
        <v>2219</v>
      </c>
      <c r="BS10" s="14">
        <v>2211</v>
      </c>
      <c r="BT10" s="14">
        <v>1517</v>
      </c>
      <c r="BU10" s="14">
        <v>574</v>
      </c>
      <c r="BV10" s="14">
        <v>16270</v>
      </c>
      <c r="BW10" s="14">
        <v>1534870</v>
      </c>
      <c r="BX10" s="14">
        <v>2307.45</v>
      </c>
      <c r="BY10" s="14">
        <v>142768</v>
      </c>
      <c r="BZ10" s="14">
        <v>1824</v>
      </c>
      <c r="CA10" s="14">
        <v>80481</v>
      </c>
      <c r="CB10" s="14">
        <v>7143</v>
      </c>
      <c r="CC10" s="14">
        <v>13177</v>
      </c>
      <c r="CD10" s="14">
        <v>0</v>
      </c>
      <c r="CE10" s="14">
        <v>178577</v>
      </c>
      <c r="CF10" s="14">
        <v>3961</v>
      </c>
      <c r="CG10" s="14">
        <v>237</v>
      </c>
      <c r="CH10" s="14">
        <v>2420</v>
      </c>
      <c r="CI10" s="14">
        <v>5512</v>
      </c>
      <c r="CJ10" s="14">
        <v>1972</v>
      </c>
      <c r="CK10" s="13">
        <f t="shared" si="11"/>
        <v>7484</v>
      </c>
      <c r="CL10" s="14">
        <v>2772</v>
      </c>
      <c r="CM10" s="14">
        <v>340</v>
      </c>
      <c r="CN10" s="14">
        <v>2927</v>
      </c>
      <c r="CO10" s="14">
        <v>1906</v>
      </c>
      <c r="CP10" s="14">
        <v>6769</v>
      </c>
      <c r="CQ10" s="13">
        <f t="shared" si="2"/>
        <v>8675</v>
      </c>
      <c r="CR10" s="14">
        <v>2012</v>
      </c>
      <c r="CS10" s="14">
        <v>136</v>
      </c>
      <c r="CT10" s="14">
        <v>1211</v>
      </c>
      <c r="CU10" s="14">
        <v>200</v>
      </c>
      <c r="CV10" s="14">
        <v>4831</v>
      </c>
      <c r="CW10" s="14">
        <v>0</v>
      </c>
      <c r="CX10" s="14">
        <v>0</v>
      </c>
      <c r="CY10" s="14">
        <v>1516</v>
      </c>
      <c r="CZ10" s="14">
        <v>69.25</v>
      </c>
      <c r="DA10" s="14">
        <v>200.25</v>
      </c>
      <c r="DB10" s="14" t="s">
        <v>178</v>
      </c>
      <c r="DC10" s="17">
        <f>993+6</f>
        <v>999</v>
      </c>
    </row>
    <row r="11" spans="1:107" ht="15">
      <c r="A11" s="6" t="s">
        <v>179</v>
      </c>
      <c r="B11" s="7">
        <v>1</v>
      </c>
      <c r="C11" s="8">
        <f t="shared" si="3"/>
        <v>27.71</v>
      </c>
      <c r="D11" s="9">
        <v>27.71</v>
      </c>
      <c r="E11" s="9">
        <v>0</v>
      </c>
      <c r="F11" s="9">
        <v>36.76</v>
      </c>
      <c r="G11" s="9">
        <v>27.59</v>
      </c>
      <c r="H11" s="9">
        <v>0</v>
      </c>
      <c r="I11" s="9">
        <v>25.71</v>
      </c>
      <c r="J11" s="8">
        <f t="shared" si="4"/>
        <v>90.18</v>
      </c>
      <c r="K11" s="10">
        <v>2087360</v>
      </c>
      <c r="L11" s="10">
        <v>2087360</v>
      </c>
      <c r="M11" s="11">
        <v>0</v>
      </c>
      <c r="N11" s="15">
        <v>1617226</v>
      </c>
      <c r="O11" s="11">
        <f t="shared" si="6"/>
        <v>3704586</v>
      </c>
      <c r="P11" s="10">
        <v>483644</v>
      </c>
      <c r="Q11" s="10">
        <v>835017</v>
      </c>
      <c r="R11" s="10">
        <v>808504</v>
      </c>
      <c r="S11" s="10">
        <v>26513</v>
      </c>
      <c r="T11" s="11">
        <f t="shared" si="7"/>
        <v>620208</v>
      </c>
      <c r="U11" s="10">
        <v>573790</v>
      </c>
      <c r="V11" s="10">
        <v>46418</v>
      </c>
      <c r="W11" s="10">
        <v>24090</v>
      </c>
      <c r="X11" s="10">
        <v>18310</v>
      </c>
      <c r="Y11" s="10">
        <v>1368302</v>
      </c>
      <c r="Z11" s="10">
        <v>609803</v>
      </c>
      <c r="AA11" s="10">
        <v>163060</v>
      </c>
      <c r="AB11" s="10">
        <v>166</v>
      </c>
      <c r="AC11" s="11">
        <f t="shared" si="8"/>
        <v>3029153</v>
      </c>
      <c r="AD11" s="10">
        <v>16251</v>
      </c>
      <c r="AE11" s="10">
        <v>102460</v>
      </c>
      <c r="AF11" s="10">
        <v>412201</v>
      </c>
      <c r="AG11" s="10">
        <v>71760</v>
      </c>
      <c r="AH11" s="10">
        <v>287829</v>
      </c>
      <c r="AI11" s="11">
        <f>SUM(O11,P11,Q11,T11,W11,X11,Y11,AA11,AB11,AD11,AE11,AF11,AG11,AH11)</f>
        <v>8107884</v>
      </c>
      <c r="AJ11" s="10">
        <v>0</v>
      </c>
      <c r="AK11" s="11">
        <f t="shared" si="9"/>
        <v>8107884</v>
      </c>
      <c r="AL11" s="13">
        <f t="shared" si="10"/>
        <v>27183</v>
      </c>
      <c r="AM11" s="14">
        <v>25396</v>
      </c>
      <c r="AN11" s="14">
        <v>23190</v>
      </c>
      <c r="AO11" s="14">
        <v>3911</v>
      </c>
      <c r="AP11" s="14">
        <v>16421</v>
      </c>
      <c r="AQ11" s="14">
        <v>6769</v>
      </c>
      <c r="AR11" s="14">
        <v>494</v>
      </c>
      <c r="AS11" s="14">
        <v>466</v>
      </c>
      <c r="AT11" s="14">
        <v>3033</v>
      </c>
      <c r="AU11" s="14">
        <v>3237</v>
      </c>
      <c r="AV11" s="14">
        <v>0</v>
      </c>
      <c r="AW11" s="14">
        <v>45</v>
      </c>
      <c r="AX11" s="14">
        <v>45</v>
      </c>
      <c r="AY11" s="14">
        <v>21</v>
      </c>
      <c r="AZ11" s="14">
        <v>1</v>
      </c>
      <c r="BA11" s="14">
        <v>549</v>
      </c>
      <c r="BB11" s="14">
        <v>289</v>
      </c>
      <c r="BC11" s="14">
        <v>1</v>
      </c>
      <c r="BD11" s="14">
        <v>23</v>
      </c>
      <c r="BE11" s="14">
        <v>4</v>
      </c>
      <c r="BF11" s="14">
        <v>82</v>
      </c>
      <c r="BG11" s="14">
        <v>492</v>
      </c>
      <c r="BH11" s="14">
        <v>15</v>
      </c>
      <c r="BI11" s="14">
        <v>391</v>
      </c>
      <c r="BJ11" s="13">
        <f t="shared" si="0"/>
        <v>1282517</v>
      </c>
      <c r="BK11" s="14">
        <v>894213</v>
      </c>
      <c r="BL11" s="14">
        <v>1171535</v>
      </c>
      <c r="BM11" s="14">
        <v>28261</v>
      </c>
      <c r="BN11" s="14">
        <v>76181</v>
      </c>
      <c r="BO11" s="14">
        <v>20466</v>
      </c>
      <c r="BP11" s="14">
        <v>14335</v>
      </c>
      <c r="BQ11" s="14">
        <v>0</v>
      </c>
      <c r="BR11" s="14">
        <v>2067</v>
      </c>
      <c r="BS11" s="14">
        <v>2052</v>
      </c>
      <c r="BT11" s="14">
        <v>1170</v>
      </c>
      <c r="BU11" s="14">
        <v>150</v>
      </c>
      <c r="BV11" s="14">
        <v>9331</v>
      </c>
      <c r="BW11" s="14">
        <v>1149155</v>
      </c>
      <c r="BX11" s="14">
        <v>981</v>
      </c>
      <c r="BY11" s="14">
        <v>10067</v>
      </c>
      <c r="BZ11" s="14">
        <v>20028</v>
      </c>
      <c r="CA11" s="14">
        <v>21890</v>
      </c>
      <c r="CB11" s="14">
        <v>7908</v>
      </c>
      <c r="CC11" s="14">
        <v>3384</v>
      </c>
      <c r="CD11" s="14">
        <v>6472</v>
      </c>
      <c r="CE11" s="14">
        <v>209493</v>
      </c>
      <c r="CF11" s="14">
        <v>195632</v>
      </c>
      <c r="CG11" s="14">
        <v>1442</v>
      </c>
      <c r="CH11" s="14">
        <v>9773</v>
      </c>
      <c r="CI11" s="14">
        <v>6317</v>
      </c>
      <c r="CJ11" s="14">
        <v>8712</v>
      </c>
      <c r="CK11" s="13">
        <f t="shared" si="11"/>
        <v>15029</v>
      </c>
      <c r="CL11" s="14">
        <v>5913</v>
      </c>
      <c r="CM11" s="14">
        <v>659</v>
      </c>
      <c r="CN11" s="14">
        <v>9789</v>
      </c>
      <c r="CO11" s="14">
        <v>20674</v>
      </c>
      <c r="CP11" s="14">
        <v>11022</v>
      </c>
      <c r="CQ11" s="13">
        <f t="shared" si="2"/>
        <v>31696</v>
      </c>
      <c r="CR11" s="14">
        <v>12007</v>
      </c>
      <c r="CS11" s="14">
        <v>1086</v>
      </c>
      <c r="CT11" s="14">
        <v>9042</v>
      </c>
      <c r="CU11" s="14">
        <v>684</v>
      </c>
      <c r="CV11" s="14">
        <v>18645</v>
      </c>
      <c r="CW11" s="14">
        <v>15</v>
      </c>
      <c r="CX11" s="14">
        <v>6</v>
      </c>
      <c r="CY11" s="14">
        <v>339</v>
      </c>
      <c r="CZ11" s="14">
        <v>83.5</v>
      </c>
      <c r="DA11" s="14">
        <v>176</v>
      </c>
      <c r="DB11" s="14">
        <v>38978</v>
      </c>
      <c r="DC11" s="14">
        <v>1150</v>
      </c>
    </row>
    <row r="12" spans="1:107" ht="15">
      <c r="A12" s="6" t="s">
        <v>180</v>
      </c>
      <c r="B12" s="7">
        <v>0</v>
      </c>
      <c r="C12" s="8">
        <f t="shared" si="3"/>
        <v>13.5</v>
      </c>
      <c r="D12" s="9">
        <v>10.5</v>
      </c>
      <c r="E12" s="9">
        <v>3</v>
      </c>
      <c r="F12" s="9">
        <v>16.75</v>
      </c>
      <c r="G12" s="9">
        <v>12.75</v>
      </c>
      <c r="H12" s="9">
        <v>0</v>
      </c>
      <c r="I12" s="9">
        <v>8.95</v>
      </c>
      <c r="J12" s="8">
        <f t="shared" si="4"/>
        <v>39.2</v>
      </c>
      <c r="K12" s="10">
        <v>1059711</v>
      </c>
      <c r="L12" s="10">
        <v>956142</v>
      </c>
      <c r="M12" s="11">
        <f t="shared" si="5"/>
        <v>103569</v>
      </c>
      <c r="N12" s="15">
        <v>893423</v>
      </c>
      <c r="O12" s="11">
        <f t="shared" si="6"/>
        <v>1953134</v>
      </c>
      <c r="P12" s="10">
        <v>92253</v>
      </c>
      <c r="Q12" s="10">
        <v>120248</v>
      </c>
      <c r="R12" s="10">
        <v>120248</v>
      </c>
      <c r="S12" s="10">
        <v>0</v>
      </c>
      <c r="T12" s="11">
        <f t="shared" si="7"/>
        <v>108211</v>
      </c>
      <c r="U12" s="10">
        <v>85436</v>
      </c>
      <c r="V12" s="10">
        <v>22775</v>
      </c>
      <c r="W12" s="10">
        <v>15239</v>
      </c>
      <c r="X12" s="10">
        <v>7878</v>
      </c>
      <c r="Y12" s="10">
        <v>418245</v>
      </c>
      <c r="Z12" s="10">
        <v>418245</v>
      </c>
      <c r="AA12" s="10">
        <v>7748</v>
      </c>
      <c r="AB12" s="10">
        <v>0</v>
      </c>
      <c r="AC12" s="11">
        <f t="shared" si="8"/>
        <v>677569</v>
      </c>
      <c r="AD12" s="10">
        <v>2900</v>
      </c>
      <c r="AE12" s="10">
        <v>53024</v>
      </c>
      <c r="AF12" s="10">
        <v>140401</v>
      </c>
      <c r="AG12" s="10">
        <v>31646</v>
      </c>
      <c r="AH12" s="10">
        <v>117651</v>
      </c>
      <c r="AI12" s="11">
        <f t="shared" si="1"/>
        <v>3068578</v>
      </c>
      <c r="AJ12" s="10">
        <v>745306</v>
      </c>
      <c r="AK12" s="11">
        <f t="shared" si="9"/>
        <v>3813884</v>
      </c>
      <c r="AL12" s="13">
        <f t="shared" si="10"/>
        <v>3006</v>
      </c>
      <c r="AM12" s="14" t="s">
        <v>171</v>
      </c>
      <c r="AN12" s="14">
        <v>2683</v>
      </c>
      <c r="AO12" s="14">
        <v>7546</v>
      </c>
      <c r="AP12" s="14">
        <v>936</v>
      </c>
      <c r="AQ12" s="14">
        <v>7729</v>
      </c>
      <c r="AR12" s="14">
        <v>254</v>
      </c>
      <c r="AS12" s="14">
        <v>3</v>
      </c>
      <c r="AT12" s="14">
        <v>66</v>
      </c>
      <c r="AU12" s="14">
        <v>4120</v>
      </c>
      <c r="AV12" s="14">
        <v>1256</v>
      </c>
      <c r="AW12" s="14">
        <v>0</v>
      </c>
      <c r="AX12" s="14">
        <v>0</v>
      </c>
      <c r="AY12" s="14">
        <v>0</v>
      </c>
      <c r="AZ12" s="14">
        <v>0</v>
      </c>
      <c r="BA12" s="14">
        <v>3660</v>
      </c>
      <c r="BB12" s="14">
        <v>1489</v>
      </c>
      <c r="BC12" s="14">
        <v>12</v>
      </c>
      <c r="BD12" s="14">
        <v>701</v>
      </c>
      <c r="BE12" s="14">
        <v>0</v>
      </c>
      <c r="BF12" s="14">
        <v>761</v>
      </c>
      <c r="BG12" s="14">
        <v>485</v>
      </c>
      <c r="BH12" s="14">
        <v>153</v>
      </c>
      <c r="BI12" s="14">
        <v>3237</v>
      </c>
      <c r="BJ12" s="13">
        <f t="shared" si="0"/>
        <v>575566</v>
      </c>
      <c r="BK12" s="14" t="s">
        <v>171</v>
      </c>
      <c r="BL12" s="14">
        <v>517694</v>
      </c>
      <c r="BM12" s="14">
        <v>39763</v>
      </c>
      <c r="BN12" s="14">
        <v>43998</v>
      </c>
      <c r="BO12" s="14">
        <v>11260</v>
      </c>
      <c r="BP12" s="14">
        <v>2614</v>
      </c>
      <c r="BQ12" s="14">
        <v>390114</v>
      </c>
      <c r="BR12" s="14">
        <v>1093</v>
      </c>
      <c r="BS12" s="14">
        <v>792</v>
      </c>
      <c r="BT12" s="14">
        <v>668</v>
      </c>
      <c r="BU12" s="14">
        <v>196</v>
      </c>
      <c r="BV12" s="14">
        <v>9415</v>
      </c>
      <c r="BW12" s="14">
        <v>603245</v>
      </c>
      <c r="BX12" s="14">
        <v>9820</v>
      </c>
      <c r="BY12" s="14">
        <v>30802</v>
      </c>
      <c r="BZ12" s="14">
        <v>8262</v>
      </c>
      <c r="CA12" s="14">
        <v>16458</v>
      </c>
      <c r="CB12" s="14">
        <v>7298</v>
      </c>
      <c r="CC12" s="14">
        <v>1691</v>
      </c>
      <c r="CD12" s="14">
        <v>339283</v>
      </c>
      <c r="CE12" s="14">
        <v>88049</v>
      </c>
      <c r="CF12" s="14">
        <v>83564</v>
      </c>
      <c r="CG12" s="14">
        <v>108</v>
      </c>
      <c r="CH12" s="14">
        <v>198325</v>
      </c>
      <c r="CI12" s="14">
        <v>2642</v>
      </c>
      <c r="CJ12" s="14">
        <v>3485</v>
      </c>
      <c r="CK12" s="13">
        <f t="shared" si="11"/>
        <v>6127</v>
      </c>
      <c r="CL12" s="14">
        <v>3072</v>
      </c>
      <c r="CM12" s="14">
        <v>217</v>
      </c>
      <c r="CN12" s="14">
        <v>0</v>
      </c>
      <c r="CO12" s="14">
        <v>3059</v>
      </c>
      <c r="CP12" s="14">
        <v>4187</v>
      </c>
      <c r="CQ12" s="13">
        <f t="shared" si="2"/>
        <v>7246</v>
      </c>
      <c r="CR12" s="14">
        <v>3622</v>
      </c>
      <c r="CS12" s="14">
        <v>288</v>
      </c>
      <c r="CT12" s="14">
        <v>0</v>
      </c>
      <c r="CU12" s="14">
        <v>84</v>
      </c>
      <c r="CV12" s="14">
        <v>2411</v>
      </c>
      <c r="CW12" s="14">
        <v>0</v>
      </c>
      <c r="CX12" s="14">
        <v>0</v>
      </c>
      <c r="CY12" s="14">
        <v>0</v>
      </c>
      <c r="CZ12" s="14">
        <v>94</v>
      </c>
      <c r="DA12" s="14">
        <v>93</v>
      </c>
      <c r="DB12" s="14">
        <v>16376</v>
      </c>
      <c r="DC12" s="14">
        <v>246</v>
      </c>
    </row>
    <row r="13" spans="1:107" ht="15">
      <c r="A13" s="6" t="s">
        <v>181</v>
      </c>
      <c r="B13" s="7">
        <v>1</v>
      </c>
      <c r="C13" s="8">
        <f t="shared" si="3"/>
        <v>38</v>
      </c>
      <c r="D13" s="9">
        <v>24</v>
      </c>
      <c r="E13" s="9">
        <v>14</v>
      </c>
      <c r="F13" s="9">
        <v>27</v>
      </c>
      <c r="G13" s="9">
        <v>22</v>
      </c>
      <c r="H13" s="9">
        <v>5</v>
      </c>
      <c r="I13" s="9">
        <v>17.7</v>
      </c>
      <c r="J13" s="8">
        <f t="shared" si="4"/>
        <v>87.7</v>
      </c>
      <c r="K13" s="10">
        <v>2572654</v>
      </c>
      <c r="L13" s="10">
        <v>1689068</v>
      </c>
      <c r="M13" s="11">
        <f t="shared" si="5"/>
        <v>883586</v>
      </c>
      <c r="N13" s="15">
        <v>1385783</v>
      </c>
      <c r="O13" s="11">
        <f t="shared" si="6"/>
        <v>3958437</v>
      </c>
      <c r="P13" s="10">
        <v>368510</v>
      </c>
      <c r="Q13" s="10">
        <v>313886</v>
      </c>
      <c r="R13" s="10">
        <v>278035</v>
      </c>
      <c r="S13" s="10">
        <v>35851</v>
      </c>
      <c r="T13" s="11">
        <f t="shared" si="7"/>
        <v>419694</v>
      </c>
      <c r="U13" s="10">
        <v>328099</v>
      </c>
      <c r="V13" s="10">
        <v>91595</v>
      </c>
      <c r="W13" s="10">
        <v>17575</v>
      </c>
      <c r="X13" s="10">
        <v>42423</v>
      </c>
      <c r="Y13" s="10">
        <v>1395130</v>
      </c>
      <c r="Z13" s="10">
        <v>287619</v>
      </c>
      <c r="AA13" s="10">
        <v>38760</v>
      </c>
      <c r="AB13" s="10">
        <v>17131</v>
      </c>
      <c r="AC13" s="11">
        <f t="shared" si="8"/>
        <v>2244599</v>
      </c>
      <c r="AD13" s="10">
        <v>10654</v>
      </c>
      <c r="AE13" s="10">
        <v>181525</v>
      </c>
      <c r="AF13" s="10">
        <v>1190290</v>
      </c>
      <c r="AG13" s="10">
        <v>129889</v>
      </c>
      <c r="AH13" s="10">
        <v>866957</v>
      </c>
      <c r="AI13" s="11">
        <f t="shared" si="1"/>
        <v>8950861</v>
      </c>
      <c r="AJ13" s="10">
        <v>0</v>
      </c>
      <c r="AK13" s="11">
        <f t="shared" si="9"/>
        <v>8950861</v>
      </c>
      <c r="AL13" s="13">
        <f t="shared" si="10"/>
        <v>20438</v>
      </c>
      <c r="AM13" s="14">
        <v>5874</v>
      </c>
      <c r="AN13" s="14">
        <v>6768</v>
      </c>
      <c r="AO13" s="14">
        <v>2708</v>
      </c>
      <c r="AP13" s="14">
        <v>6321</v>
      </c>
      <c r="AQ13" s="14">
        <v>447</v>
      </c>
      <c r="AR13" s="14">
        <v>3079</v>
      </c>
      <c r="AS13" s="14">
        <v>474</v>
      </c>
      <c r="AT13" s="14">
        <v>10117</v>
      </c>
      <c r="AU13" s="14">
        <v>47270</v>
      </c>
      <c r="AV13" s="14">
        <v>0</v>
      </c>
      <c r="AW13" s="14">
        <v>53</v>
      </c>
      <c r="AX13" s="14">
        <v>37</v>
      </c>
      <c r="AY13" s="14">
        <v>53</v>
      </c>
      <c r="AZ13" s="14">
        <v>11</v>
      </c>
      <c r="BA13" s="14">
        <v>9051</v>
      </c>
      <c r="BB13" s="14">
        <v>118</v>
      </c>
      <c r="BC13" s="14">
        <v>84</v>
      </c>
      <c r="BD13" s="14">
        <v>869</v>
      </c>
      <c r="BE13" s="14">
        <v>0</v>
      </c>
      <c r="BF13" s="14">
        <v>1408</v>
      </c>
      <c r="BG13" s="14">
        <v>477</v>
      </c>
      <c r="BH13" s="14">
        <v>0</v>
      </c>
      <c r="BI13" s="14">
        <v>0</v>
      </c>
      <c r="BJ13" s="13">
        <f t="shared" si="0"/>
        <v>1079104</v>
      </c>
      <c r="BK13" s="14">
        <v>970101</v>
      </c>
      <c r="BL13" s="14">
        <v>785404</v>
      </c>
      <c r="BM13" s="14">
        <v>93482</v>
      </c>
      <c r="BN13" s="14">
        <v>249011</v>
      </c>
      <c r="BO13" s="14">
        <v>34572</v>
      </c>
      <c r="BP13" s="14">
        <v>10117</v>
      </c>
      <c r="BQ13" s="14">
        <v>0</v>
      </c>
      <c r="BR13" s="14">
        <v>2177</v>
      </c>
      <c r="BS13" s="14">
        <v>821</v>
      </c>
      <c r="BT13" s="14">
        <v>2118</v>
      </c>
      <c r="BU13" s="14">
        <v>1342</v>
      </c>
      <c r="BV13" s="14">
        <v>29489</v>
      </c>
      <c r="BW13" s="14">
        <v>1503301</v>
      </c>
      <c r="BX13" s="14">
        <v>128610</v>
      </c>
      <c r="BY13" s="14">
        <v>51191</v>
      </c>
      <c r="BZ13" s="14">
        <v>13884</v>
      </c>
      <c r="CA13" s="14">
        <v>19689</v>
      </c>
      <c r="CB13" s="14">
        <v>18032</v>
      </c>
      <c r="CC13" s="14">
        <v>0</v>
      </c>
      <c r="CD13" s="14">
        <v>0</v>
      </c>
      <c r="CE13" s="14">
        <v>203412</v>
      </c>
      <c r="CF13" s="14">
        <v>60788</v>
      </c>
      <c r="CG13" s="14">
        <v>2466</v>
      </c>
      <c r="CH13" s="14">
        <v>59698</v>
      </c>
      <c r="CI13" s="14">
        <v>1798</v>
      </c>
      <c r="CJ13" s="14">
        <v>2778</v>
      </c>
      <c r="CK13" s="13">
        <f t="shared" si="11"/>
        <v>4576</v>
      </c>
      <c r="CL13" s="14">
        <v>2544</v>
      </c>
      <c r="CM13" s="14">
        <v>193</v>
      </c>
      <c r="CN13" s="14">
        <v>11844</v>
      </c>
      <c r="CO13" s="14">
        <v>4107</v>
      </c>
      <c r="CP13" s="14">
        <v>12308</v>
      </c>
      <c r="CQ13" s="13">
        <f t="shared" si="2"/>
        <v>16415</v>
      </c>
      <c r="CR13" s="14">
        <v>5115</v>
      </c>
      <c r="CS13" s="14">
        <v>466</v>
      </c>
      <c r="CT13" s="14">
        <v>26199</v>
      </c>
      <c r="CU13" s="14">
        <v>565</v>
      </c>
      <c r="CV13" s="14">
        <v>13002</v>
      </c>
      <c r="CW13" s="14">
        <v>562</v>
      </c>
      <c r="CX13" s="14">
        <v>10654</v>
      </c>
      <c r="CY13" s="14">
        <v>328</v>
      </c>
      <c r="CZ13" s="14">
        <v>93</v>
      </c>
      <c r="DA13" s="14">
        <v>160</v>
      </c>
      <c r="DB13" s="14">
        <v>36980</v>
      </c>
      <c r="DC13" s="14">
        <v>649</v>
      </c>
    </row>
    <row r="14" spans="1:107" ht="15">
      <c r="A14" s="6" t="s">
        <v>182</v>
      </c>
      <c r="B14" s="7">
        <v>0</v>
      </c>
      <c r="C14" s="8">
        <f t="shared" si="3"/>
        <v>18</v>
      </c>
      <c r="D14" s="9">
        <v>15</v>
      </c>
      <c r="E14" s="9">
        <v>3</v>
      </c>
      <c r="F14" s="9">
        <v>20.5</v>
      </c>
      <c r="G14" s="9">
        <v>15</v>
      </c>
      <c r="H14" s="9">
        <v>1</v>
      </c>
      <c r="I14" s="9">
        <v>18.1</v>
      </c>
      <c r="J14" s="8">
        <f t="shared" si="4"/>
        <v>57.6</v>
      </c>
      <c r="K14" s="10">
        <v>1601480</v>
      </c>
      <c r="L14" s="10">
        <v>1234737</v>
      </c>
      <c r="M14" s="11">
        <f t="shared" si="5"/>
        <v>366743</v>
      </c>
      <c r="N14" s="15">
        <v>909468</v>
      </c>
      <c r="O14" s="11">
        <f t="shared" si="6"/>
        <v>2510948</v>
      </c>
      <c r="P14" s="10">
        <v>295171</v>
      </c>
      <c r="Q14" s="10">
        <v>222976</v>
      </c>
      <c r="R14" s="10">
        <v>222376</v>
      </c>
      <c r="S14" s="10">
        <v>600</v>
      </c>
      <c r="T14" s="11">
        <f t="shared" si="7"/>
        <v>288152</v>
      </c>
      <c r="U14" s="10">
        <v>222713</v>
      </c>
      <c r="V14" s="10">
        <v>65439</v>
      </c>
      <c r="W14" s="10">
        <v>77</v>
      </c>
      <c r="X14" s="10">
        <v>756</v>
      </c>
      <c r="Y14" s="10">
        <v>561262</v>
      </c>
      <c r="Z14" s="10">
        <v>561262</v>
      </c>
      <c r="AA14" s="10">
        <v>1471</v>
      </c>
      <c r="AB14" s="10">
        <v>0</v>
      </c>
      <c r="AC14" s="11">
        <f t="shared" si="8"/>
        <v>1074694</v>
      </c>
      <c r="AD14" s="10">
        <v>23148</v>
      </c>
      <c r="AE14" s="10">
        <v>100396</v>
      </c>
      <c r="AF14" s="10">
        <v>189000</v>
      </c>
      <c r="AG14" s="10">
        <v>237771</v>
      </c>
      <c r="AH14" s="10"/>
      <c r="AI14" s="11">
        <f t="shared" si="1"/>
        <v>4431128</v>
      </c>
      <c r="AJ14" s="10">
        <v>957057</v>
      </c>
      <c r="AK14" s="11">
        <f t="shared" si="9"/>
        <v>5388185</v>
      </c>
      <c r="AL14" s="13">
        <f t="shared" si="10"/>
        <v>6965</v>
      </c>
      <c r="AM14" s="14">
        <v>8116</v>
      </c>
      <c r="AN14" s="14">
        <v>5639</v>
      </c>
      <c r="AO14" s="14">
        <v>4296</v>
      </c>
      <c r="AP14" s="14">
        <v>4405</v>
      </c>
      <c r="AQ14" s="14">
        <v>1234</v>
      </c>
      <c r="AR14" s="14">
        <v>1228</v>
      </c>
      <c r="AS14" s="14">
        <v>98</v>
      </c>
      <c r="AT14" s="14">
        <v>0</v>
      </c>
      <c r="AU14" s="14">
        <v>3188</v>
      </c>
      <c r="AV14" s="14">
        <v>730</v>
      </c>
      <c r="AW14" s="14">
        <v>2</v>
      </c>
      <c r="AX14" s="14">
        <v>2</v>
      </c>
      <c r="AY14" s="14">
        <v>2</v>
      </c>
      <c r="AZ14" s="14">
        <v>0</v>
      </c>
      <c r="BA14" s="14">
        <v>2850</v>
      </c>
      <c r="BB14" s="14">
        <v>4</v>
      </c>
      <c r="BC14" s="14">
        <v>0</v>
      </c>
      <c r="BD14" s="14">
        <v>4</v>
      </c>
      <c r="BE14" s="14">
        <v>0</v>
      </c>
      <c r="BF14" s="14">
        <v>132</v>
      </c>
      <c r="BG14" s="14">
        <v>93</v>
      </c>
      <c r="BH14" s="14">
        <v>96</v>
      </c>
      <c r="BI14" s="14">
        <v>0</v>
      </c>
      <c r="BJ14" s="13">
        <f t="shared" si="0"/>
        <v>1211091</v>
      </c>
      <c r="BK14" s="14">
        <v>737933</v>
      </c>
      <c r="BL14" s="14">
        <v>982670</v>
      </c>
      <c r="BM14" s="14">
        <v>38951</v>
      </c>
      <c r="BN14" s="14">
        <v>196784</v>
      </c>
      <c r="BO14" s="14">
        <v>31618</v>
      </c>
      <c r="BP14" s="14">
        <v>19</v>
      </c>
      <c r="BQ14" s="14">
        <v>928903</v>
      </c>
      <c r="BR14" s="14">
        <v>718</v>
      </c>
      <c r="BS14" s="14">
        <v>703</v>
      </c>
      <c r="BT14" s="14">
        <v>715</v>
      </c>
      <c r="BU14" s="14">
        <v>2</v>
      </c>
      <c r="BV14" s="14">
        <v>26104</v>
      </c>
      <c r="BW14" s="14">
        <v>1109804</v>
      </c>
      <c r="BX14" s="14">
        <v>0</v>
      </c>
      <c r="BY14" s="14">
        <v>291</v>
      </c>
      <c r="BZ14" s="14">
        <v>21811</v>
      </c>
      <c r="CA14" s="14">
        <v>3569</v>
      </c>
      <c r="CB14" s="14">
        <v>8243</v>
      </c>
      <c r="CC14" s="14">
        <v>2115</v>
      </c>
      <c r="CD14" s="14">
        <v>0</v>
      </c>
      <c r="CE14" s="14">
        <v>101927</v>
      </c>
      <c r="CF14" s="14">
        <v>196044</v>
      </c>
      <c r="CG14" s="14">
        <v>524</v>
      </c>
      <c r="CH14" s="14">
        <v>100496</v>
      </c>
      <c r="CI14" s="14">
        <v>3410</v>
      </c>
      <c r="CJ14" s="14">
        <v>4735</v>
      </c>
      <c r="CK14" s="13">
        <f t="shared" si="11"/>
        <v>8145</v>
      </c>
      <c r="CL14" s="14">
        <v>4704</v>
      </c>
      <c r="CM14" s="14">
        <v>578</v>
      </c>
      <c r="CN14" s="14">
        <v>0</v>
      </c>
      <c r="CO14" s="14">
        <v>4638</v>
      </c>
      <c r="CP14" s="14">
        <v>3634</v>
      </c>
      <c r="CQ14" s="13">
        <f t="shared" si="2"/>
        <v>8272</v>
      </c>
      <c r="CR14" s="14">
        <v>4544</v>
      </c>
      <c r="CS14" s="14">
        <v>795</v>
      </c>
      <c r="CT14" s="14">
        <v>0</v>
      </c>
      <c r="CU14" s="14">
        <v>684</v>
      </c>
      <c r="CV14" s="14">
        <v>17794</v>
      </c>
      <c r="CW14" s="14">
        <v>50</v>
      </c>
      <c r="CX14" s="14">
        <v>52</v>
      </c>
      <c r="CY14" s="14">
        <v>782</v>
      </c>
      <c r="CZ14" s="14">
        <v>85</v>
      </c>
      <c r="DA14" s="14">
        <v>113</v>
      </c>
      <c r="DB14" s="14">
        <v>26266</v>
      </c>
      <c r="DC14" s="14">
        <v>958</v>
      </c>
    </row>
    <row r="15" spans="1:107" ht="15">
      <c r="A15" s="6" t="s">
        <v>183</v>
      </c>
      <c r="B15" s="7">
        <v>2</v>
      </c>
      <c r="C15" s="8">
        <f t="shared" si="3"/>
        <v>4</v>
      </c>
      <c r="D15" s="9">
        <v>4</v>
      </c>
      <c r="E15" s="9">
        <v>0</v>
      </c>
      <c r="F15" s="9">
        <v>1</v>
      </c>
      <c r="G15" s="9">
        <v>1</v>
      </c>
      <c r="H15" s="9">
        <v>0</v>
      </c>
      <c r="I15" s="9">
        <v>2</v>
      </c>
      <c r="J15" s="8">
        <f t="shared" si="4"/>
        <v>7</v>
      </c>
      <c r="K15" s="10">
        <v>246347</v>
      </c>
      <c r="L15" s="10">
        <v>246347</v>
      </c>
      <c r="M15" s="11">
        <v>0</v>
      </c>
      <c r="N15" s="15">
        <v>50051</v>
      </c>
      <c r="O15" s="11">
        <f t="shared" si="6"/>
        <v>296398</v>
      </c>
      <c r="P15" s="10">
        <v>21747</v>
      </c>
      <c r="Q15" s="10">
        <v>62581</v>
      </c>
      <c r="R15" s="10">
        <v>62581</v>
      </c>
      <c r="S15" s="10">
        <v>0</v>
      </c>
      <c r="T15" s="11">
        <f t="shared" si="7"/>
        <v>41466</v>
      </c>
      <c r="U15" s="10">
        <v>41466</v>
      </c>
      <c r="V15" s="10">
        <v>0</v>
      </c>
      <c r="W15" s="10">
        <v>0</v>
      </c>
      <c r="X15" s="10">
        <v>1399</v>
      </c>
      <c r="Y15" s="10">
        <v>18676</v>
      </c>
      <c r="Z15" s="10">
        <v>18676</v>
      </c>
      <c r="AA15" s="10">
        <v>0</v>
      </c>
      <c r="AB15" s="10">
        <v>0</v>
      </c>
      <c r="AC15" s="11">
        <f t="shared" si="8"/>
        <v>124122</v>
      </c>
      <c r="AD15" s="10">
        <v>0</v>
      </c>
      <c r="AE15" s="10">
        <v>26918</v>
      </c>
      <c r="AF15" s="10">
        <v>4714</v>
      </c>
      <c r="AG15" s="10">
        <v>0</v>
      </c>
      <c r="AH15" s="10">
        <v>31525</v>
      </c>
      <c r="AI15" s="11">
        <f t="shared" si="1"/>
        <v>505424</v>
      </c>
      <c r="AJ15" s="10">
        <v>122419</v>
      </c>
      <c r="AK15" s="11">
        <f t="shared" si="9"/>
        <v>627843</v>
      </c>
      <c r="AL15" s="13">
        <f t="shared" si="10"/>
        <v>1297</v>
      </c>
      <c r="AM15" s="14">
        <v>1297</v>
      </c>
      <c r="AN15" s="14">
        <v>1177</v>
      </c>
      <c r="AO15" s="14">
        <v>1178</v>
      </c>
      <c r="AP15" s="14">
        <v>59</v>
      </c>
      <c r="AQ15" s="14">
        <v>144</v>
      </c>
      <c r="AR15" s="14">
        <v>120</v>
      </c>
      <c r="AS15" s="14">
        <v>0</v>
      </c>
      <c r="AT15" s="14">
        <v>0</v>
      </c>
      <c r="AU15" s="14">
        <v>60</v>
      </c>
      <c r="AV15" s="14" t="s">
        <v>171</v>
      </c>
      <c r="AW15" s="14">
        <v>0</v>
      </c>
      <c r="AX15" s="14">
        <v>0</v>
      </c>
      <c r="AY15" s="14">
        <v>0</v>
      </c>
      <c r="AZ15" s="14">
        <v>0</v>
      </c>
      <c r="BA15" s="14">
        <v>15830</v>
      </c>
      <c r="BB15" s="14">
        <v>0</v>
      </c>
      <c r="BC15" s="14">
        <v>0</v>
      </c>
      <c r="BD15" s="14">
        <v>0</v>
      </c>
      <c r="BE15" s="14">
        <v>0</v>
      </c>
      <c r="BF15" s="14">
        <v>4</v>
      </c>
      <c r="BG15" s="14">
        <v>383</v>
      </c>
      <c r="BH15" s="14">
        <v>4</v>
      </c>
      <c r="BI15" s="14">
        <v>0</v>
      </c>
      <c r="BJ15" s="13">
        <f t="shared" si="0"/>
        <v>39176</v>
      </c>
      <c r="BK15" s="14">
        <v>31995</v>
      </c>
      <c r="BL15" s="14">
        <v>38691</v>
      </c>
      <c r="BM15" s="14">
        <v>6696</v>
      </c>
      <c r="BN15" s="14">
        <v>485</v>
      </c>
      <c r="BO15" s="14">
        <v>0</v>
      </c>
      <c r="BP15" s="14">
        <v>0</v>
      </c>
      <c r="BQ15" s="14" t="s">
        <v>171</v>
      </c>
      <c r="BR15" s="14">
        <v>260</v>
      </c>
      <c r="BS15" s="14">
        <v>260</v>
      </c>
      <c r="BT15" s="14">
        <v>237</v>
      </c>
      <c r="BU15" s="14">
        <v>0</v>
      </c>
      <c r="BV15" s="14">
        <v>38806</v>
      </c>
      <c r="BW15" s="14">
        <v>20682</v>
      </c>
      <c r="BX15" s="14">
        <v>566</v>
      </c>
      <c r="BY15" s="14">
        <v>151</v>
      </c>
      <c r="BZ15" s="14">
        <v>29</v>
      </c>
      <c r="CA15" s="14">
        <v>33</v>
      </c>
      <c r="CB15" s="14">
        <v>966</v>
      </c>
      <c r="CC15" s="14">
        <v>11</v>
      </c>
      <c r="CD15" s="14">
        <v>0</v>
      </c>
      <c r="CE15" s="14">
        <v>10940</v>
      </c>
      <c r="CF15" s="14">
        <v>1124</v>
      </c>
      <c r="CG15" s="14">
        <v>0</v>
      </c>
      <c r="CH15" s="14">
        <v>5030</v>
      </c>
      <c r="CI15" s="14">
        <v>173</v>
      </c>
      <c r="CJ15" s="14">
        <v>22</v>
      </c>
      <c r="CK15" s="13">
        <f t="shared" si="11"/>
        <v>195</v>
      </c>
      <c r="CL15" s="14">
        <v>71</v>
      </c>
      <c r="CM15" s="14">
        <v>20</v>
      </c>
      <c r="CN15" s="14">
        <v>0</v>
      </c>
      <c r="CO15" s="14">
        <v>468</v>
      </c>
      <c r="CP15" s="14">
        <v>57</v>
      </c>
      <c r="CQ15" s="13">
        <f t="shared" si="2"/>
        <v>525</v>
      </c>
      <c r="CR15" s="14">
        <v>313</v>
      </c>
      <c r="CS15" s="14">
        <v>35</v>
      </c>
      <c r="CT15" s="14">
        <v>0</v>
      </c>
      <c r="CU15" s="14">
        <v>46</v>
      </c>
      <c r="CV15" s="14">
        <v>1107</v>
      </c>
      <c r="CW15" s="14">
        <v>118</v>
      </c>
      <c r="CX15" s="14">
        <v>80</v>
      </c>
      <c r="CY15" s="14">
        <v>0</v>
      </c>
      <c r="CZ15" s="14">
        <v>79</v>
      </c>
      <c r="DA15" s="14">
        <v>65</v>
      </c>
      <c r="DB15" s="14">
        <v>2844</v>
      </c>
      <c r="DC15" s="14">
        <v>29.4</v>
      </c>
    </row>
    <row r="16" spans="1:107" ht="15">
      <c r="A16" s="6" t="s">
        <v>184</v>
      </c>
      <c r="B16" s="7">
        <v>0</v>
      </c>
      <c r="C16" s="8">
        <f t="shared" si="3"/>
        <v>8.29</v>
      </c>
      <c r="D16" s="9">
        <v>8.29</v>
      </c>
      <c r="E16" s="9">
        <v>0</v>
      </c>
      <c r="F16" s="9">
        <v>6.61</v>
      </c>
      <c r="G16" s="9">
        <v>5.53</v>
      </c>
      <c r="H16" s="9">
        <v>0</v>
      </c>
      <c r="I16" s="9">
        <v>1.34</v>
      </c>
      <c r="J16" s="8">
        <f t="shared" si="4"/>
        <v>16.24</v>
      </c>
      <c r="K16" s="10">
        <v>697158</v>
      </c>
      <c r="L16" s="10">
        <v>697158</v>
      </c>
      <c r="M16" s="11">
        <f t="shared" si="5"/>
        <v>0</v>
      </c>
      <c r="N16" s="15">
        <v>297961</v>
      </c>
      <c r="O16" s="11">
        <f t="shared" si="6"/>
        <v>995119</v>
      </c>
      <c r="P16" s="10">
        <v>22248</v>
      </c>
      <c r="Q16" s="10">
        <v>101892</v>
      </c>
      <c r="R16" s="10">
        <v>76875</v>
      </c>
      <c r="S16" s="10">
        <v>14317</v>
      </c>
      <c r="T16" s="11">
        <f t="shared" si="7"/>
        <v>60065</v>
      </c>
      <c r="U16" s="10">
        <v>51144</v>
      </c>
      <c r="V16" s="10">
        <v>8921</v>
      </c>
      <c r="W16" s="10">
        <v>0</v>
      </c>
      <c r="X16" s="10">
        <v>4391</v>
      </c>
      <c r="Y16" s="10">
        <v>83466</v>
      </c>
      <c r="Z16" s="10">
        <v>83466</v>
      </c>
      <c r="AA16" s="10">
        <v>19849</v>
      </c>
      <c r="AB16" s="10">
        <v>0</v>
      </c>
      <c r="AC16" s="11">
        <f t="shared" si="8"/>
        <v>269663</v>
      </c>
      <c r="AD16" s="10">
        <v>48198</v>
      </c>
      <c r="AE16" s="10">
        <v>345</v>
      </c>
      <c r="AF16" s="10">
        <v>17962</v>
      </c>
      <c r="AG16" s="10">
        <v>13266</v>
      </c>
      <c r="AH16" s="10">
        <v>30659</v>
      </c>
      <c r="AI16" s="11">
        <f t="shared" si="1"/>
        <v>1397460</v>
      </c>
      <c r="AJ16" s="10">
        <v>0</v>
      </c>
      <c r="AK16" s="11">
        <f t="shared" si="9"/>
        <v>1397460</v>
      </c>
      <c r="AL16" s="13">
        <f t="shared" si="10"/>
        <v>4036</v>
      </c>
      <c r="AM16" s="14">
        <v>3053</v>
      </c>
      <c r="AN16" s="14">
        <v>1883</v>
      </c>
      <c r="AO16" s="14">
        <v>1528</v>
      </c>
      <c r="AP16" s="14">
        <v>1628</v>
      </c>
      <c r="AQ16" s="14">
        <v>255</v>
      </c>
      <c r="AR16" s="14">
        <v>2119</v>
      </c>
      <c r="AS16" s="14">
        <v>34</v>
      </c>
      <c r="AT16" s="14">
        <v>0</v>
      </c>
      <c r="AU16" s="14">
        <v>40</v>
      </c>
      <c r="AV16" s="14">
        <v>7723</v>
      </c>
      <c r="AW16" s="14">
        <v>3</v>
      </c>
      <c r="AX16" s="14">
        <v>0</v>
      </c>
      <c r="AY16" s="14">
        <v>0</v>
      </c>
      <c r="AZ16" s="14">
        <v>0</v>
      </c>
      <c r="BA16" s="14">
        <v>1756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49</v>
      </c>
      <c r="BH16" s="14">
        <v>0</v>
      </c>
      <c r="BI16" s="14">
        <v>118</v>
      </c>
      <c r="BJ16" s="13">
        <f t="shared" si="0"/>
        <v>76033</v>
      </c>
      <c r="BK16" s="14" t="s">
        <v>171</v>
      </c>
      <c r="BL16" s="14">
        <v>66334</v>
      </c>
      <c r="BM16" s="14">
        <v>6666</v>
      </c>
      <c r="BN16" s="14">
        <v>9262</v>
      </c>
      <c r="BO16" s="14">
        <v>399</v>
      </c>
      <c r="BP16" s="14">
        <v>38</v>
      </c>
      <c r="BQ16" s="14">
        <v>14904</v>
      </c>
      <c r="BR16" s="14">
        <v>223</v>
      </c>
      <c r="BS16" s="14">
        <v>223</v>
      </c>
      <c r="BT16" s="14">
        <v>154</v>
      </c>
      <c r="BU16" s="14">
        <v>66</v>
      </c>
      <c r="BV16" s="14">
        <v>13072</v>
      </c>
      <c r="BW16" s="14">
        <v>175</v>
      </c>
      <c r="BX16" s="14">
        <v>469</v>
      </c>
      <c r="BY16" s="14">
        <v>1</v>
      </c>
      <c r="BZ16" s="14">
        <v>0</v>
      </c>
      <c r="CA16" s="14">
        <v>213</v>
      </c>
      <c r="CB16" s="14">
        <v>2328</v>
      </c>
      <c r="CC16" s="14">
        <v>127</v>
      </c>
      <c r="CD16" s="14">
        <v>269</v>
      </c>
      <c r="CE16" s="14">
        <v>22765</v>
      </c>
      <c r="CF16" s="14">
        <v>6179</v>
      </c>
      <c r="CG16" s="14">
        <v>0</v>
      </c>
      <c r="CH16" s="14">
        <v>5203</v>
      </c>
      <c r="CI16" s="14">
        <v>1169</v>
      </c>
      <c r="CJ16" s="14">
        <v>307</v>
      </c>
      <c r="CK16" s="13">
        <f t="shared" si="11"/>
        <v>1476</v>
      </c>
      <c r="CL16" s="14">
        <v>1010</v>
      </c>
      <c r="CM16" s="14">
        <v>230</v>
      </c>
      <c r="CN16" s="14" t="s">
        <v>171</v>
      </c>
      <c r="CO16" s="14">
        <v>1798</v>
      </c>
      <c r="CP16" s="14">
        <v>3362</v>
      </c>
      <c r="CQ16" s="13">
        <f t="shared" si="2"/>
        <v>5160</v>
      </c>
      <c r="CR16" s="14">
        <v>2380</v>
      </c>
      <c r="CS16" s="14">
        <v>397</v>
      </c>
      <c r="CT16" s="14" t="s">
        <v>171</v>
      </c>
      <c r="CU16" s="14">
        <v>205</v>
      </c>
      <c r="CV16" s="14">
        <v>3268</v>
      </c>
      <c r="CW16" s="14">
        <v>170</v>
      </c>
      <c r="CX16" s="14">
        <v>875</v>
      </c>
      <c r="CY16" s="14">
        <v>94</v>
      </c>
      <c r="CZ16" s="14">
        <v>68</v>
      </c>
      <c r="DA16" s="14">
        <v>58</v>
      </c>
      <c r="DB16" s="14">
        <v>2585</v>
      </c>
      <c r="DC16" s="14">
        <v>159</v>
      </c>
    </row>
    <row r="17" spans="1:107" ht="15">
      <c r="A17" s="6" t="s">
        <v>185</v>
      </c>
      <c r="B17" s="7">
        <v>0</v>
      </c>
      <c r="C17" s="8">
        <f t="shared" si="3"/>
        <v>31</v>
      </c>
      <c r="D17" s="9">
        <v>29</v>
      </c>
      <c r="E17" s="9">
        <v>2</v>
      </c>
      <c r="F17" s="9">
        <v>57</v>
      </c>
      <c r="G17" s="9">
        <v>31</v>
      </c>
      <c r="H17" s="9">
        <v>0</v>
      </c>
      <c r="I17" s="9">
        <v>48</v>
      </c>
      <c r="J17" s="8">
        <f t="shared" si="4"/>
        <v>136</v>
      </c>
      <c r="K17" s="20">
        <v>2520743</v>
      </c>
      <c r="L17" s="20">
        <v>2320571</v>
      </c>
      <c r="M17" s="11">
        <f t="shared" si="5"/>
        <v>200172</v>
      </c>
      <c r="N17" s="15">
        <v>2428249</v>
      </c>
      <c r="O17" s="11">
        <f t="shared" si="6"/>
        <v>4948992</v>
      </c>
      <c r="P17" s="10">
        <v>813267</v>
      </c>
      <c r="Q17" s="10">
        <v>992538</v>
      </c>
      <c r="R17" s="10">
        <v>969138</v>
      </c>
      <c r="S17" s="10">
        <v>23400</v>
      </c>
      <c r="T17" s="11">
        <f t="shared" si="7"/>
        <v>760748</v>
      </c>
      <c r="U17" s="10">
        <v>399235</v>
      </c>
      <c r="V17" s="10">
        <v>361513</v>
      </c>
      <c r="W17" s="10">
        <v>40949</v>
      </c>
      <c r="X17" s="10">
        <v>74549</v>
      </c>
      <c r="Y17" s="10">
        <v>1195208</v>
      </c>
      <c r="Z17" s="10">
        <v>296598</v>
      </c>
      <c r="AA17" s="10">
        <v>0</v>
      </c>
      <c r="AB17" s="10">
        <v>0</v>
      </c>
      <c r="AC17" s="11">
        <f t="shared" si="8"/>
        <v>3063992</v>
      </c>
      <c r="AD17" s="10">
        <v>55191</v>
      </c>
      <c r="AE17" s="10">
        <v>133134</v>
      </c>
      <c r="AF17" s="10">
        <v>247407</v>
      </c>
      <c r="AG17" s="10">
        <v>120000</v>
      </c>
      <c r="AH17" s="10">
        <v>324371</v>
      </c>
      <c r="AI17" s="11">
        <f t="shared" si="1"/>
        <v>9706354</v>
      </c>
      <c r="AJ17" s="10">
        <v>0</v>
      </c>
      <c r="AK17" s="11">
        <f t="shared" si="9"/>
        <v>9706354</v>
      </c>
      <c r="AL17" s="13">
        <f t="shared" si="10"/>
        <v>16489</v>
      </c>
      <c r="AM17" s="14">
        <v>148939</v>
      </c>
      <c r="AN17" s="14">
        <v>13009</v>
      </c>
      <c r="AO17" s="14">
        <v>137188</v>
      </c>
      <c r="AP17" s="14">
        <v>8459</v>
      </c>
      <c r="AQ17" s="14">
        <v>4550</v>
      </c>
      <c r="AR17" s="14">
        <v>3306</v>
      </c>
      <c r="AS17" s="14">
        <v>550</v>
      </c>
      <c r="AT17" s="14">
        <v>-376</v>
      </c>
      <c r="AU17" s="14">
        <v>0</v>
      </c>
      <c r="AV17" s="14">
        <v>0</v>
      </c>
      <c r="AW17" s="14">
        <v>-141</v>
      </c>
      <c r="AX17" s="14">
        <v>-141</v>
      </c>
      <c r="AY17" s="14">
        <v>-112</v>
      </c>
      <c r="AZ17" s="14">
        <v>-29</v>
      </c>
      <c r="BA17" s="14">
        <v>0</v>
      </c>
      <c r="BB17" s="14">
        <v>2146</v>
      </c>
      <c r="BC17" s="14">
        <v>37</v>
      </c>
      <c r="BD17" s="14">
        <v>0</v>
      </c>
      <c r="BE17" s="14">
        <v>0</v>
      </c>
      <c r="BF17" s="14">
        <v>879</v>
      </c>
      <c r="BG17" s="14">
        <v>1379</v>
      </c>
      <c r="BH17" s="14">
        <v>34</v>
      </c>
      <c r="BI17" s="14">
        <v>0</v>
      </c>
      <c r="BJ17" s="13">
        <f t="shared" si="0"/>
        <v>1385864</v>
      </c>
      <c r="BK17" s="14">
        <v>972876</v>
      </c>
      <c r="BL17" s="14">
        <v>1105954</v>
      </c>
      <c r="BM17" s="14">
        <v>153911</v>
      </c>
      <c r="BN17" s="14">
        <v>252197</v>
      </c>
      <c r="BO17" s="14">
        <v>15142</v>
      </c>
      <c r="BP17" s="14">
        <v>12571</v>
      </c>
      <c r="BQ17" s="14">
        <v>0</v>
      </c>
      <c r="BR17" s="14">
        <v>2691</v>
      </c>
      <c r="BS17" s="14">
        <v>2691</v>
      </c>
      <c r="BT17" s="14">
        <v>1584</v>
      </c>
      <c r="BU17" s="14">
        <v>1107</v>
      </c>
      <c r="BV17" s="14">
        <v>24566</v>
      </c>
      <c r="BW17" s="14">
        <v>3174127</v>
      </c>
      <c r="BX17" s="14">
        <v>4242</v>
      </c>
      <c r="BY17" s="14">
        <v>0</v>
      </c>
      <c r="BZ17" s="14">
        <v>59780</v>
      </c>
      <c r="CA17" s="14">
        <v>14130</v>
      </c>
      <c r="CB17" s="14">
        <v>12702</v>
      </c>
      <c r="CC17" s="14">
        <v>1115</v>
      </c>
      <c r="CD17" s="14">
        <v>0</v>
      </c>
      <c r="CE17" s="14">
        <v>261462</v>
      </c>
      <c r="CF17" s="14">
        <v>161504</v>
      </c>
      <c r="CG17" s="14">
        <v>0</v>
      </c>
      <c r="CH17" s="14">
        <v>12234</v>
      </c>
      <c r="CI17" s="14">
        <v>1876</v>
      </c>
      <c r="CJ17" s="14">
        <v>6296</v>
      </c>
      <c r="CK17" s="13">
        <f t="shared" si="11"/>
        <v>8172</v>
      </c>
      <c r="CL17" s="14">
        <v>6543</v>
      </c>
      <c r="CM17" s="14">
        <v>280</v>
      </c>
      <c r="CN17" s="14">
        <v>0</v>
      </c>
      <c r="CO17" s="14">
        <v>3384</v>
      </c>
      <c r="CP17" s="14">
        <v>4004</v>
      </c>
      <c r="CQ17" s="13">
        <f t="shared" si="2"/>
        <v>7388</v>
      </c>
      <c r="CR17" s="14">
        <v>4186</v>
      </c>
      <c r="CS17" s="14">
        <v>420</v>
      </c>
      <c r="CT17" s="14">
        <v>0</v>
      </c>
      <c r="CU17" s="14">
        <v>1068</v>
      </c>
      <c r="CV17" s="14">
        <v>26826</v>
      </c>
      <c r="CW17" s="14">
        <v>0</v>
      </c>
      <c r="CX17" s="14">
        <v>0</v>
      </c>
      <c r="CY17" s="14">
        <v>2112</v>
      </c>
      <c r="CZ17" s="14">
        <v>90</v>
      </c>
      <c r="DA17" s="14">
        <v>183</v>
      </c>
      <c r="DB17" s="14">
        <v>38521</v>
      </c>
      <c r="DC17" s="14">
        <v>1610</v>
      </c>
    </row>
    <row r="18" spans="1:107" ht="15">
      <c r="A18" s="6" t="s">
        <v>186</v>
      </c>
      <c r="B18" s="7">
        <v>0</v>
      </c>
      <c r="C18" s="8">
        <f t="shared" si="3"/>
        <v>14.21</v>
      </c>
      <c r="D18" s="9">
        <v>14.21</v>
      </c>
      <c r="E18" s="9">
        <v>0</v>
      </c>
      <c r="F18" s="9">
        <v>33.93</v>
      </c>
      <c r="G18" s="9">
        <v>20.5</v>
      </c>
      <c r="H18" s="9">
        <v>0</v>
      </c>
      <c r="I18" s="9">
        <v>7.04</v>
      </c>
      <c r="J18" s="8">
        <f t="shared" si="4"/>
        <v>55.18</v>
      </c>
      <c r="K18" s="10">
        <v>1198795</v>
      </c>
      <c r="L18" s="10">
        <v>1198795</v>
      </c>
      <c r="M18" s="11">
        <f t="shared" si="5"/>
        <v>0</v>
      </c>
      <c r="N18" s="15">
        <v>1493813</v>
      </c>
      <c r="O18" s="11">
        <f t="shared" si="6"/>
        <v>2692608</v>
      </c>
      <c r="P18" s="10">
        <v>134239</v>
      </c>
      <c r="Q18" s="10">
        <v>315463</v>
      </c>
      <c r="R18" s="10">
        <v>303223</v>
      </c>
      <c r="S18" s="10">
        <v>12240</v>
      </c>
      <c r="T18" s="11">
        <f t="shared" si="7"/>
        <v>450096</v>
      </c>
      <c r="U18" s="10">
        <v>228027</v>
      </c>
      <c r="V18" s="10">
        <v>222069</v>
      </c>
      <c r="W18" s="10">
        <v>20626</v>
      </c>
      <c r="X18" s="10">
        <v>14346</v>
      </c>
      <c r="Y18" s="10">
        <v>716401</v>
      </c>
      <c r="Z18" s="10">
        <v>658485</v>
      </c>
      <c r="AA18" s="10">
        <v>50133</v>
      </c>
      <c r="AB18" s="10">
        <v>0</v>
      </c>
      <c r="AC18" s="11">
        <f t="shared" si="8"/>
        <v>1567065</v>
      </c>
      <c r="AD18" s="10">
        <v>3154</v>
      </c>
      <c r="AE18" s="10">
        <v>52548</v>
      </c>
      <c r="AF18" s="10">
        <v>286484</v>
      </c>
      <c r="AG18" s="10">
        <v>52500</v>
      </c>
      <c r="AH18" s="10">
        <v>285134</v>
      </c>
      <c r="AI18" s="11">
        <f t="shared" si="1"/>
        <v>5073732</v>
      </c>
      <c r="AJ18" s="10">
        <v>615605</v>
      </c>
      <c r="AK18" s="11">
        <f t="shared" si="9"/>
        <v>5689337</v>
      </c>
      <c r="AL18" s="13">
        <f t="shared" si="10"/>
        <v>8962</v>
      </c>
      <c r="AM18" s="14">
        <v>18806</v>
      </c>
      <c r="AN18" s="14">
        <v>8659</v>
      </c>
      <c r="AO18" s="14">
        <v>12323</v>
      </c>
      <c r="AP18" s="14">
        <v>8445</v>
      </c>
      <c r="AQ18" s="14">
        <v>214</v>
      </c>
      <c r="AR18" s="14">
        <v>156</v>
      </c>
      <c r="AS18" s="14">
        <v>147</v>
      </c>
      <c r="AT18" s="14">
        <v>0</v>
      </c>
      <c r="AU18" s="14">
        <v>4812</v>
      </c>
      <c r="AV18" s="14">
        <v>0</v>
      </c>
      <c r="AW18" s="14">
        <v>62</v>
      </c>
      <c r="AX18" s="14">
        <v>24</v>
      </c>
      <c r="AY18" s="14">
        <v>43</v>
      </c>
      <c r="AZ18" s="14">
        <v>19</v>
      </c>
      <c r="BA18" s="14">
        <v>992</v>
      </c>
      <c r="BB18" s="14">
        <v>2041</v>
      </c>
      <c r="BC18" s="14">
        <v>38</v>
      </c>
      <c r="BD18" s="14">
        <v>15</v>
      </c>
      <c r="BE18" s="14">
        <v>0</v>
      </c>
      <c r="BF18" s="14">
        <v>547</v>
      </c>
      <c r="BG18" s="14">
        <v>703</v>
      </c>
      <c r="BH18" s="14">
        <v>21</v>
      </c>
      <c r="BI18" s="14">
        <v>6329</v>
      </c>
      <c r="BJ18" s="13">
        <f t="shared" si="0"/>
        <v>757460</v>
      </c>
      <c r="BK18" s="14">
        <v>509423</v>
      </c>
      <c r="BL18" s="14">
        <v>647545</v>
      </c>
      <c r="BM18" s="14">
        <v>15897</v>
      </c>
      <c r="BN18" s="14">
        <v>94293</v>
      </c>
      <c r="BO18" s="14">
        <v>15622</v>
      </c>
      <c r="BP18" s="14">
        <v>0</v>
      </c>
      <c r="BQ18" s="14">
        <v>0</v>
      </c>
      <c r="BR18" s="14">
        <v>3411</v>
      </c>
      <c r="BS18" s="14">
        <v>2290</v>
      </c>
      <c r="BT18" s="14">
        <v>1441</v>
      </c>
      <c r="BU18" s="14">
        <v>1855</v>
      </c>
      <c r="BV18" s="14">
        <v>5034</v>
      </c>
      <c r="BW18" s="14">
        <v>1423615</v>
      </c>
      <c r="BX18" s="14">
        <v>1442</v>
      </c>
      <c r="BY18" s="14">
        <v>1113</v>
      </c>
      <c r="BZ18" s="14">
        <v>17</v>
      </c>
      <c r="CA18" s="14">
        <v>2790</v>
      </c>
      <c r="CB18" s="14">
        <v>7219</v>
      </c>
      <c r="CC18" s="14">
        <v>298</v>
      </c>
      <c r="CD18" s="14">
        <v>6360</v>
      </c>
      <c r="CE18" s="14">
        <v>95863</v>
      </c>
      <c r="CF18" s="14">
        <v>58991</v>
      </c>
      <c r="CG18" s="14">
        <v>5260</v>
      </c>
      <c r="CH18" s="14">
        <v>24290</v>
      </c>
      <c r="CI18" s="14">
        <v>2889</v>
      </c>
      <c r="CJ18" s="14">
        <v>2125</v>
      </c>
      <c r="CK18" s="13">
        <f t="shared" si="11"/>
        <v>5014</v>
      </c>
      <c r="CL18" s="14">
        <v>2833</v>
      </c>
      <c r="CM18" s="14">
        <v>418</v>
      </c>
      <c r="CN18" s="14">
        <v>8381</v>
      </c>
      <c r="CO18" s="14">
        <v>768</v>
      </c>
      <c r="CP18" s="14">
        <v>4890</v>
      </c>
      <c r="CQ18" s="13">
        <f t="shared" si="2"/>
        <v>5658</v>
      </c>
      <c r="CR18" s="14">
        <v>3543</v>
      </c>
      <c r="CS18" s="14">
        <v>763</v>
      </c>
      <c r="CT18" s="14">
        <v>6652</v>
      </c>
      <c r="CU18" s="14">
        <v>278</v>
      </c>
      <c r="CV18" s="14">
        <v>11738</v>
      </c>
      <c r="CW18" s="14">
        <v>0</v>
      </c>
      <c r="CX18" s="14">
        <v>0</v>
      </c>
      <c r="CY18" s="14">
        <v>1545</v>
      </c>
      <c r="CZ18" s="14">
        <v>87</v>
      </c>
      <c r="DA18" s="14">
        <v>83</v>
      </c>
      <c r="DB18" s="14">
        <v>12755</v>
      </c>
      <c r="DC18" s="14">
        <v>395</v>
      </c>
    </row>
    <row r="19" spans="1:107" ht="15">
      <c r="A19" s="6" t="s">
        <v>187</v>
      </c>
      <c r="B19" s="7">
        <v>0</v>
      </c>
      <c r="C19" s="8">
        <f t="shared" si="3"/>
        <v>30.23</v>
      </c>
      <c r="D19" s="9">
        <v>30.23</v>
      </c>
      <c r="E19" s="9">
        <v>0</v>
      </c>
      <c r="F19" s="9">
        <v>50.14</v>
      </c>
      <c r="G19" s="9">
        <v>34.07</v>
      </c>
      <c r="H19" s="9">
        <v>0</v>
      </c>
      <c r="I19" s="9">
        <v>29.1229267157485</v>
      </c>
      <c r="J19" s="8">
        <f t="shared" si="4"/>
        <v>109.4929267157485</v>
      </c>
      <c r="K19" s="10">
        <v>2489453</v>
      </c>
      <c r="L19" s="10">
        <v>2489453</v>
      </c>
      <c r="M19" s="11">
        <f t="shared" si="5"/>
        <v>0</v>
      </c>
      <c r="N19" s="15">
        <v>2256244</v>
      </c>
      <c r="O19" s="11">
        <f t="shared" si="6"/>
        <v>4745697</v>
      </c>
      <c r="P19" s="10">
        <v>550633</v>
      </c>
      <c r="Q19" s="10">
        <v>686577</v>
      </c>
      <c r="R19" s="10">
        <v>671577</v>
      </c>
      <c r="S19" s="10">
        <v>15000</v>
      </c>
      <c r="T19" s="11">
        <f t="shared" si="7"/>
        <v>468178</v>
      </c>
      <c r="U19" s="10">
        <v>318439</v>
      </c>
      <c r="V19" s="10">
        <v>149739</v>
      </c>
      <c r="W19" s="10">
        <v>69263</v>
      </c>
      <c r="X19" s="10">
        <v>30426</v>
      </c>
      <c r="Y19" s="10">
        <v>887086</v>
      </c>
      <c r="Z19" s="10">
        <v>886363</v>
      </c>
      <c r="AA19" s="10">
        <v>2215</v>
      </c>
      <c r="AB19" s="10">
        <v>12</v>
      </c>
      <c r="AC19" s="11">
        <f t="shared" si="8"/>
        <v>2143757</v>
      </c>
      <c r="AD19" s="10">
        <v>30000</v>
      </c>
      <c r="AE19" s="10">
        <v>94184</v>
      </c>
      <c r="AF19" s="10">
        <v>126505</v>
      </c>
      <c r="AG19" s="10">
        <v>59447</v>
      </c>
      <c r="AH19" s="10">
        <v>291615</v>
      </c>
      <c r="AI19" s="11">
        <f t="shared" si="1"/>
        <v>8041838</v>
      </c>
      <c r="AJ19" s="10">
        <v>0</v>
      </c>
      <c r="AK19" s="11">
        <f t="shared" si="9"/>
        <v>8041838</v>
      </c>
      <c r="AL19" s="13">
        <f t="shared" si="10"/>
        <v>21401</v>
      </c>
      <c r="AM19" s="14">
        <v>13567</v>
      </c>
      <c r="AN19" s="14">
        <v>15673</v>
      </c>
      <c r="AO19" s="14">
        <v>5181</v>
      </c>
      <c r="AP19" s="14">
        <v>9975</v>
      </c>
      <c r="AQ19" s="14">
        <v>5698</v>
      </c>
      <c r="AR19" s="14">
        <v>3226</v>
      </c>
      <c r="AS19" s="14">
        <v>402</v>
      </c>
      <c r="AT19" s="14">
        <v>2100</v>
      </c>
      <c r="AU19" s="14">
        <v>4627</v>
      </c>
      <c r="AV19" s="14">
        <v>0</v>
      </c>
      <c r="AW19" s="14"/>
      <c r="AX19" s="14">
        <v>0</v>
      </c>
      <c r="AY19" s="14">
        <v>0</v>
      </c>
      <c r="AZ19" s="14">
        <v>0</v>
      </c>
      <c r="BA19" s="14">
        <v>5181</v>
      </c>
      <c r="BB19" s="14">
        <v>11317</v>
      </c>
      <c r="BC19" s="14">
        <v>289.5</v>
      </c>
      <c r="BD19" s="14">
        <v>29</v>
      </c>
      <c r="BE19" s="14">
        <v>241</v>
      </c>
      <c r="BF19" s="14">
        <v>571</v>
      </c>
      <c r="BG19" s="14">
        <v>623</v>
      </c>
      <c r="BH19" s="14">
        <v>344</v>
      </c>
      <c r="BI19" s="14">
        <v>9</v>
      </c>
      <c r="BJ19" s="13">
        <f t="shared" si="0"/>
        <v>1192506</v>
      </c>
      <c r="BK19" s="14">
        <v>958168</v>
      </c>
      <c r="BL19" s="14">
        <v>1106572</v>
      </c>
      <c r="BM19" s="14">
        <v>5181</v>
      </c>
      <c r="BN19" s="14">
        <v>32763</v>
      </c>
      <c r="BO19" s="14">
        <v>27574</v>
      </c>
      <c r="BP19" s="14">
        <v>25597</v>
      </c>
      <c r="BQ19" s="14">
        <v>655881</v>
      </c>
      <c r="BR19" s="14">
        <v>2171</v>
      </c>
      <c r="BS19" s="14">
        <v>2054</v>
      </c>
      <c r="BT19" s="14">
        <v>1607</v>
      </c>
      <c r="BU19" s="14">
        <v>307</v>
      </c>
      <c r="BV19" s="14">
        <v>6041</v>
      </c>
      <c r="BW19" s="14">
        <v>2424797</v>
      </c>
      <c r="BX19" s="14">
        <v>6255.2</v>
      </c>
      <c r="BY19" s="14">
        <v>22639</v>
      </c>
      <c r="BZ19" s="14">
        <v>119503</v>
      </c>
      <c r="CA19" s="14">
        <v>11777</v>
      </c>
      <c r="CB19" s="14">
        <v>15976</v>
      </c>
      <c r="CC19" s="14">
        <v>3401</v>
      </c>
      <c r="CD19" s="14">
        <v>449</v>
      </c>
      <c r="CE19" s="14">
        <v>180842</v>
      </c>
      <c r="CF19" s="14">
        <v>149806</v>
      </c>
      <c r="CG19" s="14">
        <v>377</v>
      </c>
      <c r="CH19" s="14">
        <v>47536</v>
      </c>
      <c r="CI19" s="14">
        <v>4988</v>
      </c>
      <c r="CJ19" s="14">
        <v>11266</v>
      </c>
      <c r="CK19" s="13">
        <f t="shared" si="11"/>
        <v>16254</v>
      </c>
      <c r="CL19" s="14">
        <v>7029</v>
      </c>
      <c r="CM19" s="14">
        <v>483</v>
      </c>
      <c r="CN19" s="14" t="s">
        <v>174</v>
      </c>
      <c r="CO19" s="14">
        <v>4083</v>
      </c>
      <c r="CP19" s="14">
        <v>2719</v>
      </c>
      <c r="CQ19" s="13">
        <f t="shared" si="2"/>
        <v>6802</v>
      </c>
      <c r="CR19" s="14">
        <v>2903</v>
      </c>
      <c r="CS19" s="14">
        <v>431</v>
      </c>
      <c r="CT19" s="14" t="s">
        <v>174</v>
      </c>
      <c r="CU19" s="14">
        <v>664</v>
      </c>
      <c r="CV19" s="14">
        <v>14004</v>
      </c>
      <c r="CW19" s="14">
        <v>0</v>
      </c>
      <c r="CX19" s="14">
        <v>0</v>
      </c>
      <c r="CY19" s="14">
        <v>878</v>
      </c>
      <c r="CZ19" s="14">
        <v>97</v>
      </c>
      <c r="DA19" s="14">
        <v>149</v>
      </c>
      <c r="DB19" s="14">
        <v>41678</v>
      </c>
      <c r="DC19" s="14">
        <v>947</v>
      </c>
    </row>
    <row r="20" spans="1:107" ht="15">
      <c r="A20" s="6" t="s">
        <v>188</v>
      </c>
      <c r="B20" s="7">
        <v>1</v>
      </c>
      <c r="C20" s="8">
        <f t="shared" si="3"/>
        <v>18</v>
      </c>
      <c r="D20" s="9">
        <v>14</v>
      </c>
      <c r="E20" s="9">
        <v>4</v>
      </c>
      <c r="F20" s="9">
        <v>20</v>
      </c>
      <c r="G20" s="9">
        <v>18</v>
      </c>
      <c r="H20" s="9">
        <v>1</v>
      </c>
      <c r="I20" s="9">
        <v>46</v>
      </c>
      <c r="J20" s="8">
        <f t="shared" si="4"/>
        <v>85</v>
      </c>
      <c r="K20" s="10">
        <v>1220680</v>
      </c>
      <c r="L20" s="10">
        <v>1022959</v>
      </c>
      <c r="M20" s="11">
        <f t="shared" si="5"/>
        <v>197721</v>
      </c>
      <c r="N20" s="15">
        <v>1116726</v>
      </c>
      <c r="O20" s="11">
        <f t="shared" si="6"/>
        <v>2337406</v>
      </c>
      <c r="P20" s="10">
        <v>127158.9</v>
      </c>
      <c r="Q20" s="10">
        <v>294311.93</v>
      </c>
      <c r="R20" s="10" t="s">
        <v>171</v>
      </c>
      <c r="S20" s="10" t="s">
        <v>171</v>
      </c>
      <c r="T20" s="11">
        <f t="shared" si="7"/>
        <v>184257.66999999998</v>
      </c>
      <c r="U20" s="10">
        <v>93524.42</v>
      </c>
      <c r="V20" s="10">
        <v>90733.25</v>
      </c>
      <c r="W20" s="10">
        <v>316.71</v>
      </c>
      <c r="X20" s="10">
        <v>1001.47</v>
      </c>
      <c r="Y20" s="10" t="s">
        <v>171</v>
      </c>
      <c r="Z20" s="10">
        <v>384737.44</v>
      </c>
      <c r="AA20" s="10">
        <v>1025</v>
      </c>
      <c r="AB20" s="10">
        <v>0</v>
      </c>
      <c r="AC20" s="11">
        <f t="shared" si="8"/>
        <v>480912.77999999997</v>
      </c>
      <c r="AD20" s="10">
        <v>7208</v>
      </c>
      <c r="AE20" s="10">
        <v>245806</v>
      </c>
      <c r="AF20" s="10">
        <v>82674.63</v>
      </c>
      <c r="AG20" s="10"/>
      <c r="AH20" s="10">
        <v>18417.05</v>
      </c>
      <c r="AI20" s="11">
        <f t="shared" si="1"/>
        <v>3299583.36</v>
      </c>
      <c r="AJ20" s="10">
        <v>0</v>
      </c>
      <c r="AK20" s="11">
        <f t="shared" si="9"/>
        <v>3299583.36</v>
      </c>
      <c r="AL20" s="13">
        <f t="shared" si="10"/>
        <v>10854</v>
      </c>
      <c r="AM20" s="14">
        <v>11698</v>
      </c>
      <c r="AN20" s="14">
        <v>9285</v>
      </c>
      <c r="AO20" s="14">
        <v>1561</v>
      </c>
      <c r="AP20" s="14">
        <v>9819</v>
      </c>
      <c r="AQ20" s="14">
        <v>1035</v>
      </c>
      <c r="AR20" s="14">
        <v>934</v>
      </c>
      <c r="AS20" s="14">
        <v>615</v>
      </c>
      <c r="AT20" s="14">
        <v>20</v>
      </c>
      <c r="AU20" s="14">
        <v>637</v>
      </c>
      <c r="AV20" s="14">
        <v>0</v>
      </c>
      <c r="AW20" s="14">
        <v>1616</v>
      </c>
      <c r="AX20" s="14">
        <v>1609</v>
      </c>
      <c r="AY20" s="14">
        <v>330</v>
      </c>
      <c r="AZ20" s="14">
        <v>154</v>
      </c>
      <c r="BA20" s="14">
        <v>5440</v>
      </c>
      <c r="BB20" s="14">
        <v>970</v>
      </c>
      <c r="BC20" s="14">
        <v>0</v>
      </c>
      <c r="BD20" s="14">
        <v>36</v>
      </c>
      <c r="BE20" s="14">
        <v>0</v>
      </c>
      <c r="BF20" s="14">
        <v>14</v>
      </c>
      <c r="BG20" s="14">
        <v>172</v>
      </c>
      <c r="BH20" s="14">
        <v>179</v>
      </c>
      <c r="BI20" s="14">
        <v>20</v>
      </c>
      <c r="BJ20" s="13">
        <f t="shared" si="0"/>
        <v>1607340</v>
      </c>
      <c r="BK20" s="14">
        <v>618015</v>
      </c>
      <c r="BL20" s="14">
        <v>721432</v>
      </c>
      <c r="BM20" s="14">
        <v>32466</v>
      </c>
      <c r="BN20" s="14">
        <v>853758</v>
      </c>
      <c r="BO20" s="14">
        <v>16231</v>
      </c>
      <c r="BP20" s="14">
        <v>15919</v>
      </c>
      <c r="BQ20" s="14">
        <v>0</v>
      </c>
      <c r="BR20" s="14">
        <v>16393</v>
      </c>
      <c r="BS20" s="14">
        <v>523</v>
      </c>
      <c r="BT20" s="14">
        <v>399</v>
      </c>
      <c r="BU20" s="14">
        <v>124</v>
      </c>
      <c r="BV20" s="14" t="s">
        <v>171</v>
      </c>
      <c r="BW20" s="14">
        <v>79535</v>
      </c>
      <c r="BX20" s="14">
        <v>833</v>
      </c>
      <c r="BY20" s="14">
        <v>16253</v>
      </c>
      <c r="BZ20" s="14">
        <v>433</v>
      </c>
      <c r="CA20" s="14">
        <v>10799</v>
      </c>
      <c r="CB20" s="14">
        <v>5580</v>
      </c>
      <c r="CC20" s="14">
        <v>453</v>
      </c>
      <c r="CD20" s="14">
        <v>3332</v>
      </c>
      <c r="CE20" s="14">
        <v>67670</v>
      </c>
      <c r="CF20" s="14">
        <v>46606</v>
      </c>
      <c r="CG20" s="14">
        <v>3540</v>
      </c>
      <c r="CH20" s="14">
        <v>37080</v>
      </c>
      <c r="CI20" s="14">
        <v>3457</v>
      </c>
      <c r="CJ20" s="14">
        <v>2103</v>
      </c>
      <c r="CK20" s="13">
        <f t="shared" si="11"/>
        <v>5560</v>
      </c>
      <c r="CL20" s="14">
        <v>2801</v>
      </c>
      <c r="CM20" s="14">
        <v>210</v>
      </c>
      <c r="CN20" s="14">
        <v>0</v>
      </c>
      <c r="CO20" s="14">
        <v>1893</v>
      </c>
      <c r="CP20" s="14">
        <v>1884</v>
      </c>
      <c r="CQ20" s="13">
        <f t="shared" si="2"/>
        <v>3777</v>
      </c>
      <c r="CR20" s="14">
        <v>1999</v>
      </c>
      <c r="CS20" s="14">
        <v>3</v>
      </c>
      <c r="CT20" s="14">
        <v>0</v>
      </c>
      <c r="CU20" s="14">
        <v>200</v>
      </c>
      <c r="CV20" s="14">
        <v>6907</v>
      </c>
      <c r="CW20" s="14">
        <v>0</v>
      </c>
      <c r="CX20" s="14">
        <v>0</v>
      </c>
      <c r="CY20" s="14">
        <v>402</v>
      </c>
      <c r="CZ20" s="14">
        <v>86</v>
      </c>
      <c r="DA20" s="14">
        <v>80</v>
      </c>
      <c r="DB20" s="14">
        <v>14418</v>
      </c>
      <c r="DC20" s="14">
        <v>1123</v>
      </c>
    </row>
    <row r="21" spans="1:107" ht="15">
      <c r="A21" s="6" t="s">
        <v>189</v>
      </c>
      <c r="B21" s="7">
        <v>1</v>
      </c>
      <c r="C21" s="8">
        <f t="shared" si="3"/>
        <v>47.92</v>
      </c>
      <c r="D21" s="9">
        <v>30.92</v>
      </c>
      <c r="E21" s="9">
        <v>17</v>
      </c>
      <c r="F21" s="9">
        <v>40.55</v>
      </c>
      <c r="G21" s="9">
        <v>32.15</v>
      </c>
      <c r="H21" s="9">
        <v>0</v>
      </c>
      <c r="I21" s="9">
        <v>40.64</v>
      </c>
      <c r="J21" s="8">
        <f t="shared" si="4"/>
        <v>129.11</v>
      </c>
      <c r="K21" s="10">
        <v>3773716</v>
      </c>
      <c r="L21" s="10">
        <v>2297697</v>
      </c>
      <c r="M21" s="11">
        <f>K21-L21</f>
        <v>1476019</v>
      </c>
      <c r="N21" s="15">
        <v>1855336</v>
      </c>
      <c r="O21" s="11">
        <f t="shared" si="6"/>
        <v>5629052</v>
      </c>
      <c r="P21" s="10">
        <v>743697</v>
      </c>
      <c r="Q21" s="10">
        <v>885545</v>
      </c>
      <c r="R21" s="10">
        <v>860977</v>
      </c>
      <c r="S21" s="10">
        <v>24568</v>
      </c>
      <c r="T21" s="11">
        <f t="shared" si="7"/>
        <v>532689</v>
      </c>
      <c r="U21" s="10">
        <v>404513</v>
      </c>
      <c r="V21" s="10">
        <v>128176</v>
      </c>
      <c r="W21" s="10">
        <v>31903</v>
      </c>
      <c r="X21" s="10">
        <v>44071</v>
      </c>
      <c r="Y21" s="10">
        <v>1548685</v>
      </c>
      <c r="Z21" s="10">
        <v>1548685</v>
      </c>
      <c r="AA21" s="10">
        <v>121835</v>
      </c>
      <c r="AB21" s="10">
        <v>0</v>
      </c>
      <c r="AC21" s="11">
        <f t="shared" si="8"/>
        <v>3164728</v>
      </c>
      <c r="AD21" s="10">
        <v>45816</v>
      </c>
      <c r="AE21" s="10">
        <v>262003</v>
      </c>
      <c r="AF21" s="10">
        <v>393959</v>
      </c>
      <c r="AG21" s="10">
        <v>154197</v>
      </c>
      <c r="AH21" s="10">
        <v>430621</v>
      </c>
      <c r="AI21" s="11">
        <f t="shared" si="1"/>
        <v>10824073</v>
      </c>
      <c r="AJ21" s="10">
        <v>2044675</v>
      </c>
      <c r="AK21" s="11">
        <f t="shared" si="9"/>
        <v>12868748</v>
      </c>
      <c r="AL21" s="13">
        <f t="shared" si="10"/>
        <v>25061</v>
      </c>
      <c r="AM21" s="14">
        <v>48637</v>
      </c>
      <c r="AN21" s="14">
        <v>22005</v>
      </c>
      <c r="AO21" s="14">
        <v>30704</v>
      </c>
      <c r="AP21" s="14">
        <v>18479</v>
      </c>
      <c r="AQ21" s="14">
        <v>3526</v>
      </c>
      <c r="AR21" s="14">
        <v>1970</v>
      </c>
      <c r="AS21" s="14">
        <v>1086</v>
      </c>
      <c r="AT21" s="14">
        <v>0</v>
      </c>
      <c r="AU21" s="14">
        <v>2006</v>
      </c>
      <c r="AV21" s="14">
        <v>4148</v>
      </c>
      <c r="AW21" s="14">
        <v>0</v>
      </c>
      <c r="AX21" s="14">
        <v>0</v>
      </c>
      <c r="AY21" s="14">
        <v>0</v>
      </c>
      <c r="AZ21" s="14">
        <v>0</v>
      </c>
      <c r="BA21" s="14">
        <v>4057</v>
      </c>
      <c r="BB21" s="14">
        <v>140452</v>
      </c>
      <c r="BC21" s="14">
        <v>197</v>
      </c>
      <c r="BD21" s="14">
        <v>658</v>
      </c>
      <c r="BE21" s="14">
        <v>0</v>
      </c>
      <c r="BF21" s="14">
        <v>649</v>
      </c>
      <c r="BG21" s="14">
        <v>891</v>
      </c>
      <c r="BH21" s="14">
        <v>476</v>
      </c>
      <c r="BI21" s="14">
        <v>151</v>
      </c>
      <c r="BJ21" s="13">
        <f t="shared" si="0"/>
        <v>1726854</v>
      </c>
      <c r="BK21" s="14">
        <v>1193860</v>
      </c>
      <c r="BL21" s="14">
        <v>1402924</v>
      </c>
      <c r="BM21" s="14">
        <v>143774</v>
      </c>
      <c r="BN21" s="14">
        <v>300279</v>
      </c>
      <c r="BO21" s="14">
        <v>23473</v>
      </c>
      <c r="BP21" s="14">
        <v>178</v>
      </c>
      <c r="BQ21" s="14">
        <v>630300</v>
      </c>
      <c r="BR21" s="14">
        <v>2263</v>
      </c>
      <c r="BS21" s="14">
        <v>2252</v>
      </c>
      <c r="BT21" s="14">
        <v>1600</v>
      </c>
      <c r="BU21" s="14">
        <v>490</v>
      </c>
      <c r="BV21" s="14">
        <v>28428</v>
      </c>
      <c r="BW21" s="14">
        <v>4643296</v>
      </c>
      <c r="BX21" s="14">
        <v>6121</v>
      </c>
      <c r="BY21" s="14">
        <v>142161</v>
      </c>
      <c r="BZ21" s="14">
        <v>11589</v>
      </c>
      <c r="CA21" s="14">
        <v>15807</v>
      </c>
      <c r="CB21" s="14">
        <v>7718</v>
      </c>
      <c r="CC21" s="14">
        <v>7056</v>
      </c>
      <c r="CD21" s="14">
        <v>938</v>
      </c>
      <c r="CE21" s="14">
        <v>272075</v>
      </c>
      <c r="CF21" s="14">
        <v>180359</v>
      </c>
      <c r="CG21" s="14">
        <v>287</v>
      </c>
      <c r="CH21" s="14">
        <v>186125</v>
      </c>
      <c r="CI21" s="14">
        <v>7939</v>
      </c>
      <c r="CJ21" s="14">
        <v>8038</v>
      </c>
      <c r="CK21" s="13">
        <f t="shared" si="11"/>
        <v>15977</v>
      </c>
      <c r="CL21" s="14">
        <v>9564</v>
      </c>
      <c r="CM21" s="14">
        <v>1067</v>
      </c>
      <c r="CN21" s="14">
        <v>24269</v>
      </c>
      <c r="CO21" s="14">
        <v>1905</v>
      </c>
      <c r="CP21" s="14">
        <v>10241</v>
      </c>
      <c r="CQ21" s="13">
        <f t="shared" si="2"/>
        <v>12146</v>
      </c>
      <c r="CR21" s="14">
        <v>3065</v>
      </c>
      <c r="CS21" s="14">
        <v>563</v>
      </c>
      <c r="CT21" s="14">
        <v>15641</v>
      </c>
      <c r="CU21" s="14">
        <v>77</v>
      </c>
      <c r="CV21" s="14">
        <v>3450</v>
      </c>
      <c r="CW21" s="14">
        <v>270</v>
      </c>
      <c r="CX21" s="14">
        <v>68</v>
      </c>
      <c r="CY21" s="14">
        <v>10355</v>
      </c>
      <c r="CZ21" s="14">
        <v>168</v>
      </c>
      <c r="DA21" s="14">
        <v>160</v>
      </c>
      <c r="DB21" s="14">
        <v>81710</v>
      </c>
      <c r="DC21" s="14">
        <v>781</v>
      </c>
    </row>
    <row r="22" spans="1:107" ht="15">
      <c r="A22" s="6" t="s">
        <v>190</v>
      </c>
      <c r="B22" s="7">
        <v>1</v>
      </c>
      <c r="C22" s="8">
        <f t="shared" si="3"/>
        <v>28.2</v>
      </c>
      <c r="D22" s="9">
        <v>27.2</v>
      </c>
      <c r="E22" s="9">
        <v>1</v>
      </c>
      <c r="F22" s="9">
        <v>59.1</v>
      </c>
      <c r="G22" s="9">
        <v>39</v>
      </c>
      <c r="H22" s="9">
        <v>0</v>
      </c>
      <c r="I22" s="9">
        <v>39.47</v>
      </c>
      <c r="J22" s="8">
        <f t="shared" si="4"/>
        <v>126.77</v>
      </c>
      <c r="K22" s="10">
        <v>2160238</v>
      </c>
      <c r="L22" s="10">
        <v>2077438</v>
      </c>
      <c r="M22" s="11">
        <f t="shared" si="5"/>
        <v>82800</v>
      </c>
      <c r="N22" s="15">
        <v>2667006</v>
      </c>
      <c r="O22" s="11">
        <f t="shared" si="6"/>
        <v>4827244</v>
      </c>
      <c r="P22" s="10">
        <v>697813</v>
      </c>
      <c r="Q22" s="10">
        <v>952592</v>
      </c>
      <c r="R22" s="10">
        <v>745469</v>
      </c>
      <c r="S22" s="10">
        <v>146469</v>
      </c>
      <c r="T22" s="11">
        <f t="shared" si="7"/>
        <v>789542</v>
      </c>
      <c r="U22" s="10">
        <v>562965</v>
      </c>
      <c r="V22" s="10">
        <v>226577</v>
      </c>
      <c r="W22" s="10">
        <v>220315</v>
      </c>
      <c r="X22" s="10">
        <v>8271</v>
      </c>
      <c r="Y22" s="10">
        <v>1702578</v>
      </c>
      <c r="Z22" s="10">
        <v>1267793</v>
      </c>
      <c r="AA22" s="10">
        <v>150668</v>
      </c>
      <c r="AB22" s="10">
        <v>214</v>
      </c>
      <c r="AC22" s="11">
        <f t="shared" si="8"/>
        <v>3824180</v>
      </c>
      <c r="AD22" s="10">
        <v>21174</v>
      </c>
      <c r="AE22" s="10">
        <v>117555</v>
      </c>
      <c r="AF22" s="10">
        <v>270932</v>
      </c>
      <c r="AG22" s="10">
        <v>75613</v>
      </c>
      <c r="AH22" s="10">
        <v>191528</v>
      </c>
      <c r="AI22" s="11">
        <f t="shared" si="1"/>
        <v>10026039</v>
      </c>
      <c r="AJ22" s="10">
        <v>0</v>
      </c>
      <c r="AK22" s="11">
        <f t="shared" si="9"/>
        <v>10026039</v>
      </c>
      <c r="AL22" s="13">
        <f t="shared" si="10"/>
        <v>89949</v>
      </c>
      <c r="AM22" s="14">
        <v>86819</v>
      </c>
      <c r="AN22" s="14">
        <v>88462</v>
      </c>
      <c r="AO22" s="14">
        <v>1462</v>
      </c>
      <c r="AP22" s="14">
        <v>16582</v>
      </c>
      <c r="AQ22" s="14">
        <v>71880</v>
      </c>
      <c r="AR22" s="14">
        <v>1462</v>
      </c>
      <c r="AS22" s="14">
        <v>25</v>
      </c>
      <c r="AT22" s="14">
        <v>0</v>
      </c>
      <c r="AU22" s="14">
        <v>7931</v>
      </c>
      <c r="AV22" s="14">
        <v>0</v>
      </c>
      <c r="AW22" s="14">
        <v>6</v>
      </c>
      <c r="AX22" s="14">
        <v>6</v>
      </c>
      <c r="AY22" s="14">
        <v>4</v>
      </c>
      <c r="AZ22" s="14">
        <v>2</v>
      </c>
      <c r="BA22" s="14">
        <v>3785</v>
      </c>
      <c r="BB22" s="14">
        <v>38003</v>
      </c>
      <c r="BC22" s="14">
        <v>53</v>
      </c>
      <c r="BD22" s="14">
        <v>157</v>
      </c>
      <c r="BE22" s="14">
        <v>476</v>
      </c>
      <c r="BF22" s="14">
        <v>148</v>
      </c>
      <c r="BG22" s="14">
        <v>1606</v>
      </c>
      <c r="BH22" s="14">
        <v>395</v>
      </c>
      <c r="BI22" s="14">
        <v>4</v>
      </c>
      <c r="BJ22" s="13">
        <f t="shared" si="0"/>
        <v>1242887</v>
      </c>
      <c r="BK22" s="14">
        <v>950598</v>
      </c>
      <c r="BL22" s="14">
        <v>1066738</v>
      </c>
      <c r="BM22" s="14">
        <v>11110</v>
      </c>
      <c r="BN22" s="14">
        <v>144781</v>
      </c>
      <c r="BO22" s="14">
        <v>31368</v>
      </c>
      <c r="BP22" s="14">
        <v>0</v>
      </c>
      <c r="BQ22" s="14">
        <v>298625</v>
      </c>
      <c r="BR22" s="14">
        <v>4668</v>
      </c>
      <c r="BS22" s="14">
        <v>4668</v>
      </c>
      <c r="BT22" s="14">
        <v>2732</v>
      </c>
      <c r="BU22" s="14">
        <v>569</v>
      </c>
      <c r="BV22" s="14">
        <v>16128</v>
      </c>
      <c r="BW22" s="14">
        <v>2595888</v>
      </c>
      <c r="BX22" s="14">
        <v>7353</v>
      </c>
      <c r="BY22" s="14">
        <v>14686</v>
      </c>
      <c r="BZ22" s="14">
        <v>93750</v>
      </c>
      <c r="CA22" s="14">
        <v>60583</v>
      </c>
      <c r="CB22" s="14">
        <v>134373</v>
      </c>
      <c r="CC22" s="14">
        <v>1631</v>
      </c>
      <c r="CD22" s="14">
        <v>59</v>
      </c>
      <c r="CE22" s="14">
        <v>279346</v>
      </c>
      <c r="CF22" s="14">
        <v>128684</v>
      </c>
      <c r="CG22" s="14">
        <v>331</v>
      </c>
      <c r="CH22" s="14">
        <v>30449</v>
      </c>
      <c r="CI22" s="14">
        <v>3679</v>
      </c>
      <c r="CJ22" s="14">
        <v>7369</v>
      </c>
      <c r="CK22" s="13">
        <f t="shared" si="11"/>
        <v>11048</v>
      </c>
      <c r="CL22" s="14">
        <v>6843</v>
      </c>
      <c r="CM22" s="14">
        <v>709</v>
      </c>
      <c r="CN22" s="14">
        <v>22710</v>
      </c>
      <c r="CO22" s="14">
        <v>1456</v>
      </c>
      <c r="CP22" s="14">
        <v>7296</v>
      </c>
      <c r="CQ22" s="13">
        <f>SUM(CP22,CO22)</f>
        <v>8752</v>
      </c>
      <c r="CR22" s="14">
        <v>6945</v>
      </c>
      <c r="CS22" s="14">
        <v>1753</v>
      </c>
      <c r="CT22" s="14">
        <v>17576</v>
      </c>
      <c r="CU22" s="14">
        <v>386</v>
      </c>
      <c r="CV22" s="14">
        <v>9568</v>
      </c>
      <c r="CW22" s="14">
        <v>0</v>
      </c>
      <c r="CX22" s="14">
        <v>0</v>
      </c>
      <c r="CY22" s="14">
        <v>6810</v>
      </c>
      <c r="CZ22" s="14">
        <v>81</v>
      </c>
      <c r="DA22" s="14">
        <v>119</v>
      </c>
      <c r="DB22" s="14">
        <v>43060</v>
      </c>
      <c r="DC22" s="14">
        <v>576</v>
      </c>
    </row>
    <row r="23" spans="1:107" ht="15">
      <c r="A23" s="6" t="s">
        <v>191</v>
      </c>
      <c r="B23" s="7">
        <v>0</v>
      </c>
      <c r="C23" s="8">
        <f t="shared" si="3"/>
        <v>32.85</v>
      </c>
      <c r="D23" s="9">
        <v>28.85</v>
      </c>
      <c r="E23" s="9">
        <v>4</v>
      </c>
      <c r="F23" s="9">
        <v>48.75</v>
      </c>
      <c r="G23" s="9">
        <v>25</v>
      </c>
      <c r="H23" s="9">
        <v>0</v>
      </c>
      <c r="I23" s="9">
        <v>32.13</v>
      </c>
      <c r="J23" s="8">
        <f t="shared" si="4"/>
        <v>113.72999999999999</v>
      </c>
      <c r="K23" s="10">
        <v>2672555</v>
      </c>
      <c r="L23" s="10">
        <v>2328781</v>
      </c>
      <c r="M23" s="11">
        <f t="shared" si="5"/>
        <v>343774</v>
      </c>
      <c r="N23" s="15">
        <v>2613747</v>
      </c>
      <c r="O23" s="11">
        <f t="shared" si="6"/>
        <v>5286302</v>
      </c>
      <c r="P23" s="10">
        <v>696909</v>
      </c>
      <c r="Q23" s="10">
        <v>719926</v>
      </c>
      <c r="R23" s="10">
        <v>612810</v>
      </c>
      <c r="S23" s="10">
        <v>107116</v>
      </c>
      <c r="T23" s="11">
        <f t="shared" si="7"/>
        <v>171893</v>
      </c>
      <c r="U23" s="10">
        <v>79926</v>
      </c>
      <c r="V23" s="10">
        <v>91967</v>
      </c>
      <c r="W23" s="10">
        <v>18208</v>
      </c>
      <c r="X23" s="10">
        <v>64546</v>
      </c>
      <c r="Y23" s="10">
        <v>1597799</v>
      </c>
      <c r="Z23" s="10">
        <v>1597318</v>
      </c>
      <c r="AA23" s="10">
        <v>113306</v>
      </c>
      <c r="AB23" s="10">
        <v>0</v>
      </c>
      <c r="AC23" s="11">
        <f t="shared" si="8"/>
        <v>2685678</v>
      </c>
      <c r="AD23" s="10">
        <v>11000</v>
      </c>
      <c r="AE23" s="10">
        <v>9029</v>
      </c>
      <c r="AF23" s="10">
        <v>573626</v>
      </c>
      <c r="AG23" s="10">
        <v>123057</v>
      </c>
      <c r="AH23" s="10">
        <v>654716</v>
      </c>
      <c r="AI23" s="11">
        <f t="shared" si="1"/>
        <v>10040317</v>
      </c>
      <c r="AJ23" s="10">
        <v>0</v>
      </c>
      <c r="AK23" s="11">
        <f t="shared" si="9"/>
        <v>10040317</v>
      </c>
      <c r="AL23" s="13">
        <f t="shared" si="10"/>
        <v>18310</v>
      </c>
      <c r="AM23" s="14">
        <v>0</v>
      </c>
      <c r="AN23" s="14">
        <v>17071</v>
      </c>
      <c r="AO23" s="14">
        <v>7210</v>
      </c>
      <c r="AP23" s="14">
        <v>12528</v>
      </c>
      <c r="AQ23" s="14">
        <v>4543</v>
      </c>
      <c r="AR23" s="14">
        <v>0</v>
      </c>
      <c r="AS23" s="14">
        <v>134</v>
      </c>
      <c r="AT23" s="14">
        <v>1105</v>
      </c>
      <c r="AU23" s="14">
        <v>2164</v>
      </c>
      <c r="AV23" s="14">
        <v>0</v>
      </c>
      <c r="AW23" s="14">
        <v>19</v>
      </c>
      <c r="AX23" s="14">
        <v>19</v>
      </c>
      <c r="AY23" s="14">
        <v>9</v>
      </c>
      <c r="AZ23" s="14">
        <v>5</v>
      </c>
      <c r="BA23" s="14">
        <v>0</v>
      </c>
      <c r="BB23" s="14">
        <v>1804</v>
      </c>
      <c r="BC23" s="14">
        <v>60</v>
      </c>
      <c r="BD23" s="14">
        <v>183</v>
      </c>
      <c r="BE23" s="14">
        <v>6</v>
      </c>
      <c r="BF23" s="14">
        <v>980</v>
      </c>
      <c r="BG23" s="14">
        <v>396</v>
      </c>
      <c r="BH23" s="14">
        <v>143</v>
      </c>
      <c r="BI23" s="14">
        <v>0</v>
      </c>
      <c r="BJ23" s="13">
        <f t="shared" si="0"/>
        <v>1332037</v>
      </c>
      <c r="BK23" s="14">
        <v>1001705</v>
      </c>
      <c r="BL23" s="14">
        <v>1042503</v>
      </c>
      <c r="BM23" s="14">
        <v>44169</v>
      </c>
      <c r="BN23" s="14">
        <v>217166</v>
      </c>
      <c r="BO23" s="14">
        <v>62009</v>
      </c>
      <c r="BP23" s="14">
        <v>10359</v>
      </c>
      <c r="BQ23" s="14">
        <v>249421</v>
      </c>
      <c r="BR23" s="14">
        <v>720</v>
      </c>
      <c r="BS23" s="14">
        <v>716</v>
      </c>
      <c r="BT23" s="14">
        <v>287</v>
      </c>
      <c r="BU23" s="14">
        <v>310</v>
      </c>
      <c r="BV23" s="14">
        <v>105507</v>
      </c>
      <c r="BW23" s="14">
        <v>1518413</v>
      </c>
      <c r="BX23" s="14">
        <v>3383.3</v>
      </c>
      <c r="BY23" s="14">
        <v>10790</v>
      </c>
      <c r="BZ23" s="14">
        <v>3299</v>
      </c>
      <c r="CA23" s="14">
        <v>23626</v>
      </c>
      <c r="CB23" s="14">
        <v>11248</v>
      </c>
      <c r="CC23" s="14">
        <v>1583</v>
      </c>
      <c r="CD23" s="14">
        <v>63143</v>
      </c>
      <c r="CE23" s="14">
        <v>374820</v>
      </c>
      <c r="CF23" s="14">
        <v>154552</v>
      </c>
      <c r="CG23" s="14">
        <v>221586</v>
      </c>
      <c r="CH23" s="14">
        <v>59217</v>
      </c>
      <c r="CI23" s="14">
        <v>4057</v>
      </c>
      <c r="CJ23" s="14">
        <v>7274</v>
      </c>
      <c r="CK23" s="13">
        <f t="shared" si="11"/>
        <v>11331</v>
      </c>
      <c r="CL23" s="14">
        <v>6114</v>
      </c>
      <c r="CM23" s="14">
        <v>500</v>
      </c>
      <c r="CN23" s="14">
        <v>17252</v>
      </c>
      <c r="CO23" s="14">
        <v>2880</v>
      </c>
      <c r="CP23" s="14">
        <v>15686</v>
      </c>
      <c r="CQ23" s="13">
        <f>SUM(CP23,CO23)</f>
        <v>18566</v>
      </c>
      <c r="CR23" s="14">
        <v>5655</v>
      </c>
      <c r="CS23" s="14">
        <v>410</v>
      </c>
      <c r="CT23" s="14">
        <v>13407</v>
      </c>
      <c r="CU23" s="14">
        <v>726</v>
      </c>
      <c r="CV23" s="14">
        <v>18053</v>
      </c>
      <c r="CW23" s="14">
        <v>0</v>
      </c>
      <c r="CX23" s="14">
        <v>0</v>
      </c>
      <c r="CY23" s="14">
        <v>2941</v>
      </c>
      <c r="CZ23" s="14">
        <v>94</v>
      </c>
      <c r="DA23" s="14">
        <v>115</v>
      </c>
      <c r="DB23" s="14">
        <v>71713</v>
      </c>
      <c r="DC23" s="14">
        <v>2813</v>
      </c>
    </row>
    <row r="24" spans="1:107" ht="15">
      <c r="A24" s="6" t="s">
        <v>192</v>
      </c>
      <c r="B24" s="7">
        <v>0</v>
      </c>
      <c r="C24" s="8">
        <f t="shared" si="3"/>
        <v>12.5</v>
      </c>
      <c r="D24" s="9">
        <v>12.5</v>
      </c>
      <c r="E24" s="9">
        <v>0</v>
      </c>
      <c r="F24" s="9">
        <v>35.25</v>
      </c>
      <c r="G24" s="9">
        <v>24.5</v>
      </c>
      <c r="H24" s="9">
        <v>0</v>
      </c>
      <c r="I24" s="9">
        <v>19</v>
      </c>
      <c r="J24" s="8">
        <f t="shared" si="4"/>
        <v>66.75</v>
      </c>
      <c r="K24" s="10">
        <v>1004592</v>
      </c>
      <c r="L24" s="10">
        <v>1004592</v>
      </c>
      <c r="M24" s="11">
        <f t="shared" si="5"/>
        <v>0</v>
      </c>
      <c r="N24" s="15">
        <v>1705610</v>
      </c>
      <c r="O24" s="11">
        <f t="shared" si="6"/>
        <v>2710202</v>
      </c>
      <c r="P24" s="10">
        <v>213239</v>
      </c>
      <c r="Q24" s="10">
        <v>227195</v>
      </c>
      <c r="R24" s="10">
        <v>220040</v>
      </c>
      <c r="S24" s="10">
        <v>7155</v>
      </c>
      <c r="T24" s="11">
        <f t="shared" si="7"/>
        <v>424946</v>
      </c>
      <c r="U24" s="10">
        <v>244374</v>
      </c>
      <c r="V24" s="10">
        <v>180572</v>
      </c>
      <c r="W24" s="10">
        <v>40115</v>
      </c>
      <c r="X24" s="10">
        <v>11562</v>
      </c>
      <c r="Y24" s="10">
        <v>995762</v>
      </c>
      <c r="Z24" s="10">
        <v>424668</v>
      </c>
      <c r="AA24" s="10">
        <v>37190</v>
      </c>
      <c r="AB24" s="10">
        <v>-4199</v>
      </c>
      <c r="AC24" s="11">
        <f t="shared" si="8"/>
        <v>1732571</v>
      </c>
      <c r="AD24" s="10">
        <v>28757</v>
      </c>
      <c r="AE24" s="10">
        <v>41401</v>
      </c>
      <c r="AF24" s="10">
        <v>174403</v>
      </c>
      <c r="AG24" s="10">
        <v>104045</v>
      </c>
      <c r="AH24" s="10">
        <v>210019</v>
      </c>
      <c r="AI24" s="11">
        <f t="shared" si="1"/>
        <v>5214637</v>
      </c>
      <c r="AJ24" s="10">
        <v>1034339</v>
      </c>
      <c r="AK24" s="11">
        <f t="shared" si="9"/>
        <v>6248976</v>
      </c>
      <c r="AL24" s="13">
        <f t="shared" si="10"/>
        <v>15719</v>
      </c>
      <c r="AM24" s="14">
        <v>7414</v>
      </c>
      <c r="AN24" s="14">
        <v>10391</v>
      </c>
      <c r="AO24" s="14">
        <v>1199</v>
      </c>
      <c r="AP24" s="14">
        <v>3959</v>
      </c>
      <c r="AQ24" s="14">
        <v>627</v>
      </c>
      <c r="AR24" s="14">
        <v>1837</v>
      </c>
      <c r="AS24" s="14">
        <v>313</v>
      </c>
      <c r="AT24" s="14">
        <v>3178</v>
      </c>
      <c r="AU24" s="14">
        <v>45356</v>
      </c>
      <c r="AV24" s="14">
        <v>19</v>
      </c>
      <c r="AW24" s="14">
        <v>86</v>
      </c>
      <c r="AX24" s="14">
        <v>86</v>
      </c>
      <c r="AY24" s="14">
        <v>34</v>
      </c>
      <c r="AZ24" s="14">
        <v>17</v>
      </c>
      <c r="BA24" s="14">
        <v>6391</v>
      </c>
      <c r="BB24" s="14">
        <v>4129</v>
      </c>
      <c r="BC24" s="14">
        <v>17</v>
      </c>
      <c r="BD24" s="14">
        <v>131</v>
      </c>
      <c r="BE24" s="14">
        <v>0</v>
      </c>
      <c r="BF24" s="14">
        <v>24</v>
      </c>
      <c r="BG24" s="14">
        <v>234</v>
      </c>
      <c r="BH24" s="14">
        <v>1063</v>
      </c>
      <c r="BI24" s="14">
        <v>0</v>
      </c>
      <c r="BJ24" s="13">
        <f t="shared" si="0"/>
        <v>791516</v>
      </c>
      <c r="BK24" s="14">
        <v>644741</v>
      </c>
      <c r="BL24" s="14">
        <v>601750</v>
      </c>
      <c r="BM24" s="14">
        <v>2063</v>
      </c>
      <c r="BN24" s="14">
        <v>117351</v>
      </c>
      <c r="BO24" s="14">
        <v>39186</v>
      </c>
      <c r="BP24" s="14">
        <v>33229</v>
      </c>
      <c r="BQ24" s="14">
        <v>311834</v>
      </c>
      <c r="BR24" s="14">
        <v>3175</v>
      </c>
      <c r="BS24" s="14">
        <v>3170</v>
      </c>
      <c r="BT24" s="14">
        <v>1318</v>
      </c>
      <c r="BU24" s="14">
        <v>745</v>
      </c>
      <c r="BV24" s="14">
        <v>16797</v>
      </c>
      <c r="BW24" s="14">
        <v>2129871</v>
      </c>
      <c r="BX24" s="14">
        <v>4787</v>
      </c>
      <c r="BY24" s="14">
        <v>24580</v>
      </c>
      <c r="BZ24" s="14">
        <v>37053</v>
      </c>
      <c r="CA24" s="14">
        <v>2287</v>
      </c>
      <c r="CB24" s="14">
        <v>6062</v>
      </c>
      <c r="CC24" s="14">
        <v>4267</v>
      </c>
      <c r="CD24" s="14">
        <v>5561</v>
      </c>
      <c r="CE24" s="14">
        <v>152285</v>
      </c>
      <c r="CF24" s="14">
        <v>146928</v>
      </c>
      <c r="CG24" s="14">
        <v>131</v>
      </c>
      <c r="CH24" s="14">
        <v>27512</v>
      </c>
      <c r="CI24" s="14">
        <v>2991</v>
      </c>
      <c r="CJ24" s="14">
        <v>3302</v>
      </c>
      <c r="CK24" s="13">
        <f t="shared" si="11"/>
        <v>6293</v>
      </c>
      <c r="CL24" s="14">
        <v>3169</v>
      </c>
      <c r="CM24" s="14">
        <v>418</v>
      </c>
      <c r="CN24" s="14">
        <v>8166</v>
      </c>
      <c r="CO24" s="14">
        <v>2030</v>
      </c>
      <c r="CP24" s="14">
        <v>9036</v>
      </c>
      <c r="CQ24" s="13">
        <f>SUM(CP24,CO24)</f>
        <v>11066</v>
      </c>
      <c r="CR24" s="14">
        <v>3683</v>
      </c>
      <c r="CS24" s="14">
        <v>1859</v>
      </c>
      <c r="CT24" s="14">
        <v>8349</v>
      </c>
      <c r="CU24" s="14">
        <v>478</v>
      </c>
      <c r="CV24" s="14">
        <v>18629</v>
      </c>
      <c r="CW24" s="14">
        <v>0</v>
      </c>
      <c r="CX24" s="14">
        <v>0</v>
      </c>
      <c r="CY24" s="14">
        <v>4200</v>
      </c>
      <c r="CZ24" s="14">
        <v>114</v>
      </c>
      <c r="DA24" s="14">
        <v>116</v>
      </c>
      <c r="DB24" s="14">
        <v>33991</v>
      </c>
      <c r="DC24" s="14">
        <v>281</v>
      </c>
    </row>
    <row r="25" spans="1:107" ht="15">
      <c r="A25" s="6" t="s">
        <v>193</v>
      </c>
      <c r="B25" s="7">
        <v>0</v>
      </c>
      <c r="C25" s="8">
        <f t="shared" si="3"/>
        <v>13.1</v>
      </c>
      <c r="D25" s="9">
        <v>13.1</v>
      </c>
      <c r="E25" s="9">
        <v>0</v>
      </c>
      <c r="F25" s="9">
        <v>6.5</v>
      </c>
      <c r="G25" s="9">
        <v>20.25</v>
      </c>
      <c r="H25" s="9">
        <v>0</v>
      </c>
      <c r="I25" s="9">
        <v>10.67</v>
      </c>
      <c r="J25" s="8">
        <f t="shared" si="4"/>
        <v>30.270000000000003</v>
      </c>
      <c r="K25" s="10">
        <v>1153178</v>
      </c>
      <c r="L25" s="10">
        <v>1153177.83</v>
      </c>
      <c r="M25" s="11">
        <v>0</v>
      </c>
      <c r="N25" s="15">
        <v>1078032.5</v>
      </c>
      <c r="O25" s="11">
        <f t="shared" si="6"/>
        <v>2231210.5</v>
      </c>
      <c r="P25" s="10">
        <v>207613.21</v>
      </c>
      <c r="Q25" s="10">
        <v>165545</v>
      </c>
      <c r="R25" s="10">
        <v>165545</v>
      </c>
      <c r="S25" s="10">
        <v>0</v>
      </c>
      <c r="T25" s="11">
        <f t="shared" si="7"/>
        <v>284124</v>
      </c>
      <c r="U25" s="10">
        <v>215384</v>
      </c>
      <c r="V25" s="10">
        <v>68740</v>
      </c>
      <c r="W25" s="10">
        <v>4931</v>
      </c>
      <c r="X25" s="10">
        <v>30196</v>
      </c>
      <c r="Y25" s="10">
        <v>400240</v>
      </c>
      <c r="Z25" s="10">
        <v>0</v>
      </c>
      <c r="AA25" s="10">
        <v>12946</v>
      </c>
      <c r="AB25" s="10">
        <v>0</v>
      </c>
      <c r="AC25" s="11">
        <f t="shared" si="8"/>
        <v>897982</v>
      </c>
      <c r="AD25" s="10">
        <v>2304</v>
      </c>
      <c r="AE25" s="10">
        <v>9876.83</v>
      </c>
      <c r="AF25" s="10">
        <v>48509.06</v>
      </c>
      <c r="AG25" s="10">
        <v>73080</v>
      </c>
      <c r="AH25" s="10">
        <v>173062.02</v>
      </c>
      <c r="AI25" s="11">
        <f t="shared" si="1"/>
        <v>3643637.62</v>
      </c>
      <c r="AJ25" s="10">
        <v>915765.09</v>
      </c>
      <c r="AK25" s="11">
        <f t="shared" si="9"/>
        <v>4559402.71</v>
      </c>
      <c r="AL25" s="13">
        <f t="shared" si="10"/>
        <v>11540</v>
      </c>
      <c r="AM25" s="14">
        <v>19453</v>
      </c>
      <c r="AN25" s="14">
        <v>8133</v>
      </c>
      <c r="AO25" s="14">
        <v>2132</v>
      </c>
      <c r="AP25" s="14">
        <v>4001</v>
      </c>
      <c r="AQ25" s="14">
        <v>4132</v>
      </c>
      <c r="AR25" s="14">
        <v>37</v>
      </c>
      <c r="AS25" s="14">
        <v>3370</v>
      </c>
      <c r="AT25" s="14">
        <v>0</v>
      </c>
      <c r="AU25" s="14">
        <v>1243</v>
      </c>
      <c r="AV25" s="14">
        <v>0</v>
      </c>
      <c r="AW25" s="14">
        <v>94</v>
      </c>
      <c r="AX25" s="14">
        <v>156</v>
      </c>
      <c r="AY25" s="14">
        <v>39</v>
      </c>
      <c r="AZ25" s="14">
        <v>23</v>
      </c>
      <c r="BA25" s="14">
        <v>2603</v>
      </c>
      <c r="BB25" s="14">
        <v>5018</v>
      </c>
      <c r="BC25" s="14">
        <v>47</v>
      </c>
      <c r="BD25" s="14">
        <v>251</v>
      </c>
      <c r="BE25" s="14">
        <v>0</v>
      </c>
      <c r="BF25" s="14">
        <v>91</v>
      </c>
      <c r="BG25" s="14">
        <v>463</v>
      </c>
      <c r="BH25" s="14">
        <v>137</v>
      </c>
      <c r="BI25" s="14">
        <v>0</v>
      </c>
      <c r="BJ25" s="13">
        <f t="shared" si="0"/>
        <v>280492</v>
      </c>
      <c r="BK25" s="14" t="s">
        <v>171</v>
      </c>
      <c r="BL25" s="14">
        <v>200583</v>
      </c>
      <c r="BM25" s="14">
        <v>30964</v>
      </c>
      <c r="BN25" s="14">
        <v>25704</v>
      </c>
      <c r="BO25" s="14">
        <v>54205</v>
      </c>
      <c r="BP25" s="14">
        <v>0</v>
      </c>
      <c r="BQ25" s="14">
        <v>0</v>
      </c>
      <c r="BR25" s="14">
        <v>2868</v>
      </c>
      <c r="BS25" s="14">
        <v>2868</v>
      </c>
      <c r="BT25" s="14">
        <v>704</v>
      </c>
      <c r="BU25" s="14">
        <v>361</v>
      </c>
      <c r="BV25" s="14">
        <v>22118</v>
      </c>
      <c r="BW25" s="14">
        <v>970601</v>
      </c>
      <c r="BX25" s="14">
        <v>569</v>
      </c>
      <c r="BY25" s="14">
        <v>1318</v>
      </c>
      <c r="BZ25" s="14">
        <v>19415</v>
      </c>
      <c r="CA25" s="14">
        <v>3203</v>
      </c>
      <c r="CB25" s="14">
        <v>7641</v>
      </c>
      <c r="CC25" s="14">
        <v>1644</v>
      </c>
      <c r="CD25" s="14">
        <v>0</v>
      </c>
      <c r="CE25" s="14">
        <v>52986</v>
      </c>
      <c r="CF25" s="14">
        <v>16867</v>
      </c>
      <c r="CG25" s="14">
        <v>457</v>
      </c>
      <c r="CH25" s="14">
        <v>7747</v>
      </c>
      <c r="CI25" s="14">
        <v>2313</v>
      </c>
      <c r="CJ25" s="14">
        <v>3021</v>
      </c>
      <c r="CK25" s="13">
        <f t="shared" si="11"/>
        <v>5334</v>
      </c>
      <c r="CL25" s="14">
        <v>2446</v>
      </c>
      <c r="CM25" s="14">
        <v>245</v>
      </c>
      <c r="CN25" s="14">
        <v>7100</v>
      </c>
      <c r="CO25" s="14">
        <v>913</v>
      </c>
      <c r="CP25" s="14">
        <v>7783</v>
      </c>
      <c r="CQ25" s="13">
        <f>SUM(CP25,CO25)</f>
        <v>8696</v>
      </c>
      <c r="CR25" s="14">
        <v>5145</v>
      </c>
      <c r="CS25" s="14">
        <v>168</v>
      </c>
      <c r="CT25" s="14">
        <v>5192</v>
      </c>
      <c r="CU25" s="14">
        <v>428</v>
      </c>
      <c r="CV25" s="14">
        <v>9069</v>
      </c>
      <c r="CW25" s="14">
        <v>262.5</v>
      </c>
      <c r="CX25" s="14">
        <v>0</v>
      </c>
      <c r="CY25" s="14">
        <v>269</v>
      </c>
      <c r="CZ25" s="14">
        <v>79</v>
      </c>
      <c r="DA25" s="14">
        <v>57</v>
      </c>
      <c r="DB25" s="14">
        <v>12929</v>
      </c>
      <c r="DC25" s="14">
        <v>282</v>
      </c>
    </row>
    <row r="26" spans="1:107" ht="15">
      <c r="A26" s="6" t="s">
        <v>194</v>
      </c>
      <c r="B26" s="7">
        <v>1</v>
      </c>
      <c r="C26" s="8">
        <f t="shared" si="3"/>
        <v>12.9</v>
      </c>
      <c r="D26" s="9">
        <v>8.9</v>
      </c>
      <c r="E26" s="9">
        <v>4</v>
      </c>
      <c r="F26" s="9">
        <v>25.35</v>
      </c>
      <c r="G26" s="9">
        <v>16.35</v>
      </c>
      <c r="H26" s="9">
        <v>1.5</v>
      </c>
      <c r="I26" s="9">
        <v>18.5</v>
      </c>
      <c r="J26" s="8">
        <f t="shared" si="4"/>
        <v>58.25</v>
      </c>
      <c r="K26" s="10">
        <v>1007754</v>
      </c>
      <c r="L26" s="10">
        <v>640504</v>
      </c>
      <c r="M26" s="11">
        <f t="shared" si="5"/>
        <v>367250</v>
      </c>
      <c r="N26" s="15">
        <v>984281</v>
      </c>
      <c r="O26" s="11">
        <f t="shared" si="6"/>
        <v>1992035</v>
      </c>
      <c r="P26" s="10">
        <v>175859</v>
      </c>
      <c r="Q26" s="10">
        <v>200792</v>
      </c>
      <c r="R26" s="10">
        <v>172670</v>
      </c>
      <c r="S26" s="10">
        <v>28122</v>
      </c>
      <c r="T26" s="11">
        <f t="shared" si="7"/>
        <v>64835</v>
      </c>
      <c r="U26" s="10">
        <v>47204</v>
      </c>
      <c r="V26" s="10">
        <v>17631</v>
      </c>
      <c r="W26" s="10">
        <v>4614</v>
      </c>
      <c r="X26" s="10">
        <v>32529</v>
      </c>
      <c r="Y26" s="10">
        <v>435834</v>
      </c>
      <c r="Z26" s="10">
        <v>64800</v>
      </c>
      <c r="AA26" s="10">
        <v>0</v>
      </c>
      <c r="AB26" s="10">
        <v>25980</v>
      </c>
      <c r="AC26" s="11">
        <f t="shared" si="8"/>
        <v>764584</v>
      </c>
      <c r="AD26" s="10">
        <v>9050</v>
      </c>
      <c r="AE26" s="10">
        <v>83787</v>
      </c>
      <c r="AF26" s="10">
        <v>71386</v>
      </c>
      <c r="AG26" s="10">
        <v>13255</v>
      </c>
      <c r="AH26" s="10">
        <v>78059</v>
      </c>
      <c r="AI26" s="11">
        <f t="shared" si="1"/>
        <v>3188015</v>
      </c>
      <c r="AJ26" s="10">
        <v>0</v>
      </c>
      <c r="AK26" s="11">
        <f t="shared" si="9"/>
        <v>3188015</v>
      </c>
      <c r="AL26" s="13">
        <f t="shared" si="10"/>
        <v>6320</v>
      </c>
      <c r="AM26" s="14">
        <v>9225</v>
      </c>
      <c r="AN26" s="14">
        <v>4790</v>
      </c>
      <c r="AO26" s="14">
        <v>4646</v>
      </c>
      <c r="AP26" s="14">
        <v>4268</v>
      </c>
      <c r="AQ26" s="14">
        <v>499</v>
      </c>
      <c r="AR26" s="14">
        <v>1325</v>
      </c>
      <c r="AS26" s="14">
        <v>205</v>
      </c>
      <c r="AT26" s="14">
        <v>0</v>
      </c>
      <c r="AU26" s="14">
        <v>3116</v>
      </c>
      <c r="AV26" s="14">
        <v>0</v>
      </c>
      <c r="AW26" s="14">
        <v>14</v>
      </c>
      <c r="AX26" s="14">
        <v>14</v>
      </c>
      <c r="AY26" s="14">
        <v>9</v>
      </c>
      <c r="AZ26" s="14">
        <v>2</v>
      </c>
      <c r="BA26" s="14">
        <v>0</v>
      </c>
      <c r="BB26" s="14">
        <v>75</v>
      </c>
      <c r="BC26" s="14">
        <v>0</v>
      </c>
      <c r="BD26" s="14">
        <v>23</v>
      </c>
      <c r="BE26" s="14" t="s">
        <v>171</v>
      </c>
      <c r="BF26" s="14">
        <v>72</v>
      </c>
      <c r="BG26" s="14">
        <v>629</v>
      </c>
      <c r="BH26" s="14">
        <v>5</v>
      </c>
      <c r="BI26" s="14" t="s">
        <v>171</v>
      </c>
      <c r="BJ26" s="13">
        <f t="shared" si="0"/>
        <v>573986</v>
      </c>
      <c r="BK26" s="14">
        <v>437241</v>
      </c>
      <c r="BL26" s="14">
        <v>468959</v>
      </c>
      <c r="BM26" s="14">
        <v>24869</v>
      </c>
      <c r="BN26" s="14">
        <v>92711</v>
      </c>
      <c r="BO26" s="14">
        <v>12316</v>
      </c>
      <c r="BP26" s="14">
        <v>0</v>
      </c>
      <c r="BQ26" s="14">
        <v>0</v>
      </c>
      <c r="BR26" s="14">
        <v>889</v>
      </c>
      <c r="BS26" s="14">
        <v>889</v>
      </c>
      <c r="BT26" s="14">
        <v>643</v>
      </c>
      <c r="BU26" s="14">
        <v>122</v>
      </c>
      <c r="BV26" s="14">
        <v>45145</v>
      </c>
      <c r="BW26" s="14">
        <v>1708488</v>
      </c>
      <c r="BX26" s="14">
        <v>207</v>
      </c>
      <c r="BY26" s="14">
        <v>1361</v>
      </c>
      <c r="BZ26" s="14" t="s">
        <v>171</v>
      </c>
      <c r="CA26" s="14">
        <v>25131</v>
      </c>
      <c r="CB26" s="14">
        <v>12124</v>
      </c>
      <c r="CC26" s="14">
        <v>1955</v>
      </c>
      <c r="CD26" s="14" t="s">
        <v>171</v>
      </c>
      <c r="CE26" s="14">
        <v>230342</v>
      </c>
      <c r="CF26" s="14">
        <v>41293</v>
      </c>
      <c r="CG26" s="14">
        <v>6612</v>
      </c>
      <c r="CH26" s="14">
        <v>60999</v>
      </c>
      <c r="CI26" s="14">
        <v>1754</v>
      </c>
      <c r="CJ26" s="14">
        <v>4803</v>
      </c>
      <c r="CK26" s="13">
        <f t="shared" si="11"/>
        <v>6557</v>
      </c>
      <c r="CL26" s="14">
        <v>3187</v>
      </c>
      <c r="CM26" s="14">
        <v>331</v>
      </c>
      <c r="CN26" s="14">
        <v>7101</v>
      </c>
      <c r="CO26" s="14">
        <v>332</v>
      </c>
      <c r="CP26" s="14">
        <v>1892</v>
      </c>
      <c r="CQ26" s="13">
        <f>SUM(CP26,CO26)</f>
        <v>2224</v>
      </c>
      <c r="CR26" s="14">
        <v>1044</v>
      </c>
      <c r="CS26" s="14">
        <v>40</v>
      </c>
      <c r="CT26" s="14">
        <v>7787</v>
      </c>
      <c r="CU26" s="14">
        <v>462</v>
      </c>
      <c r="CV26" s="14">
        <v>6874</v>
      </c>
      <c r="CW26" s="14">
        <v>0</v>
      </c>
      <c r="CX26" s="14">
        <v>0</v>
      </c>
      <c r="CY26" s="14">
        <v>803</v>
      </c>
      <c r="CZ26" s="14">
        <v>92</v>
      </c>
      <c r="DA26" s="14">
        <v>62</v>
      </c>
      <c r="DB26" s="14">
        <v>4505</v>
      </c>
      <c r="DC26" s="14">
        <v>1605</v>
      </c>
    </row>
    <row r="27" spans="1:107" ht="15">
      <c r="A27" s="6" t="s">
        <v>195</v>
      </c>
      <c r="B27" s="7">
        <v>1</v>
      </c>
      <c r="C27" s="8">
        <f t="shared" si="3"/>
        <v>10</v>
      </c>
      <c r="D27" s="9">
        <v>9</v>
      </c>
      <c r="E27" s="9">
        <v>1</v>
      </c>
      <c r="F27" s="9">
        <v>16.5</v>
      </c>
      <c r="G27" s="9">
        <v>13.5</v>
      </c>
      <c r="H27" s="9">
        <v>0</v>
      </c>
      <c r="I27" s="9">
        <v>10.2</v>
      </c>
      <c r="J27" s="8">
        <f t="shared" si="4"/>
        <v>36.7</v>
      </c>
      <c r="K27" s="10">
        <v>794444</v>
      </c>
      <c r="L27" s="10">
        <v>678728</v>
      </c>
      <c r="M27" s="11">
        <f t="shared" si="5"/>
        <v>115716</v>
      </c>
      <c r="N27" s="15">
        <v>758394</v>
      </c>
      <c r="O27" s="11">
        <f t="shared" si="6"/>
        <v>1552838</v>
      </c>
      <c r="P27" s="10">
        <v>165385</v>
      </c>
      <c r="Q27" s="10">
        <v>136958</v>
      </c>
      <c r="R27" s="10">
        <v>136958</v>
      </c>
      <c r="S27" s="10" t="s">
        <v>171</v>
      </c>
      <c r="T27" s="11">
        <f t="shared" si="7"/>
        <v>374057</v>
      </c>
      <c r="U27" s="10">
        <v>270337</v>
      </c>
      <c r="V27" s="10">
        <v>103720</v>
      </c>
      <c r="W27" s="10" t="s">
        <v>171</v>
      </c>
      <c r="X27" s="10" t="s">
        <v>171</v>
      </c>
      <c r="Y27" s="10">
        <v>248999</v>
      </c>
      <c r="Z27" s="10">
        <v>248999</v>
      </c>
      <c r="AA27" s="10">
        <v>11980</v>
      </c>
      <c r="AB27" s="10">
        <v>0</v>
      </c>
      <c r="AC27" s="11">
        <f t="shared" si="8"/>
        <v>771994</v>
      </c>
      <c r="AD27" s="10">
        <v>3900</v>
      </c>
      <c r="AE27" s="10">
        <v>31840</v>
      </c>
      <c r="AF27" s="10">
        <v>126162</v>
      </c>
      <c r="AG27" s="10">
        <v>38313</v>
      </c>
      <c r="AH27" s="10">
        <v>108697</v>
      </c>
      <c r="AI27" s="11">
        <f t="shared" si="1"/>
        <v>2799129</v>
      </c>
      <c r="AJ27" s="10">
        <v>639291</v>
      </c>
      <c r="AK27" s="11">
        <f t="shared" si="9"/>
        <v>3438420</v>
      </c>
      <c r="AL27" s="13">
        <f t="shared" si="10"/>
        <v>5095</v>
      </c>
      <c r="AM27" s="14">
        <v>3937</v>
      </c>
      <c r="AN27" s="14">
        <v>4953</v>
      </c>
      <c r="AO27" s="14">
        <v>0</v>
      </c>
      <c r="AP27" s="14">
        <v>3897</v>
      </c>
      <c r="AQ27" s="14">
        <v>1056</v>
      </c>
      <c r="AR27" s="14">
        <v>0</v>
      </c>
      <c r="AS27" s="14">
        <v>142</v>
      </c>
      <c r="AT27" s="14" t="s">
        <v>171</v>
      </c>
      <c r="AU27" s="14">
        <v>4690</v>
      </c>
      <c r="AV27" s="14">
        <v>1463</v>
      </c>
      <c r="AW27" s="14">
        <v>0</v>
      </c>
      <c r="AX27" s="14">
        <v>0</v>
      </c>
      <c r="AY27" s="14">
        <v>0</v>
      </c>
      <c r="AZ27" s="14" t="s">
        <v>171</v>
      </c>
      <c r="BA27" s="14">
        <v>0</v>
      </c>
      <c r="BB27" s="14">
        <v>2348</v>
      </c>
      <c r="BC27" s="14">
        <v>0</v>
      </c>
      <c r="BD27" s="14">
        <v>52</v>
      </c>
      <c r="BE27" s="14">
        <v>0</v>
      </c>
      <c r="BF27" s="14">
        <v>42</v>
      </c>
      <c r="BG27" s="14">
        <v>174</v>
      </c>
      <c r="BH27" s="14">
        <v>2</v>
      </c>
      <c r="BI27" s="14" t="s">
        <v>171</v>
      </c>
      <c r="BJ27" s="13">
        <f t="shared" si="0"/>
        <v>372636</v>
      </c>
      <c r="BK27" s="14">
        <v>325061</v>
      </c>
      <c r="BL27" s="14">
        <v>355903</v>
      </c>
      <c r="BM27" s="14">
        <v>6044</v>
      </c>
      <c r="BN27" s="14">
        <v>10283</v>
      </c>
      <c r="BO27" s="14">
        <v>6450</v>
      </c>
      <c r="BP27" s="14" t="s">
        <v>171</v>
      </c>
      <c r="BQ27" s="14">
        <v>117273</v>
      </c>
      <c r="BR27" s="14">
        <v>841</v>
      </c>
      <c r="BS27" s="14">
        <v>841</v>
      </c>
      <c r="BT27" s="14">
        <v>674</v>
      </c>
      <c r="BU27" s="14" t="s">
        <v>171</v>
      </c>
      <c r="BV27" s="14">
        <v>9698</v>
      </c>
      <c r="BW27" s="14">
        <v>1141337</v>
      </c>
      <c r="BX27" s="14">
        <v>2570</v>
      </c>
      <c r="BY27" s="14">
        <v>10167</v>
      </c>
      <c r="BZ27" s="14">
        <v>1268</v>
      </c>
      <c r="CA27" s="14">
        <v>2066</v>
      </c>
      <c r="CB27" s="14">
        <v>3019</v>
      </c>
      <c r="CC27" s="14">
        <v>189</v>
      </c>
      <c r="CD27" s="14" t="s">
        <v>171</v>
      </c>
      <c r="CE27" s="14">
        <v>49615</v>
      </c>
      <c r="CF27" s="14">
        <v>12365</v>
      </c>
      <c r="CG27" s="14">
        <v>0</v>
      </c>
      <c r="CH27" s="14">
        <v>6566</v>
      </c>
      <c r="CI27" s="14">
        <v>2037</v>
      </c>
      <c r="CJ27" s="14">
        <v>4258</v>
      </c>
      <c r="CK27" s="13">
        <f t="shared" si="11"/>
        <v>6295</v>
      </c>
      <c r="CL27" s="14">
        <v>6295</v>
      </c>
      <c r="CM27" s="14">
        <v>3497</v>
      </c>
      <c r="CN27" s="14">
        <v>220</v>
      </c>
      <c r="CO27" s="14" t="s">
        <v>171</v>
      </c>
      <c r="CP27" s="14">
        <v>2590</v>
      </c>
      <c r="CQ27" s="13">
        <v>2543</v>
      </c>
      <c r="CR27" s="14">
        <v>2904</v>
      </c>
      <c r="CS27" s="14">
        <v>245</v>
      </c>
      <c r="CT27" s="14" t="s">
        <v>171</v>
      </c>
      <c r="CU27" s="14">
        <v>173</v>
      </c>
      <c r="CV27" s="14">
        <v>3903</v>
      </c>
      <c r="CW27" s="14">
        <v>135</v>
      </c>
      <c r="CX27" s="14">
        <v>108</v>
      </c>
      <c r="CY27" s="14">
        <v>332</v>
      </c>
      <c r="CZ27" s="14">
        <v>81</v>
      </c>
      <c r="DA27" s="14">
        <v>69</v>
      </c>
      <c r="DB27" s="14">
        <v>8497</v>
      </c>
      <c r="DC27" s="14">
        <v>260</v>
      </c>
    </row>
    <row r="28" spans="1:107" ht="15.75" thickBot="1">
      <c r="A28" s="21" t="s">
        <v>196</v>
      </c>
      <c r="B28" s="29">
        <f>SUM(B5:B27)</f>
        <v>11</v>
      </c>
      <c r="C28" s="30">
        <f>SUM(C5:C27)</f>
        <v>446.50000000000006</v>
      </c>
      <c r="D28" s="30">
        <f aca="true" t="shared" si="12" ref="D28:I28">SUM(D5:D27)</f>
        <v>382.5</v>
      </c>
      <c r="E28" s="30">
        <f t="shared" si="12"/>
        <v>64</v>
      </c>
      <c r="F28" s="30">
        <f t="shared" si="12"/>
        <v>633.44</v>
      </c>
      <c r="G28" s="30">
        <f t="shared" si="12"/>
        <v>460.94</v>
      </c>
      <c r="H28" s="30">
        <f t="shared" si="12"/>
        <v>8.5</v>
      </c>
      <c r="I28" s="30">
        <f t="shared" si="12"/>
        <v>453.64292671574844</v>
      </c>
      <c r="J28" s="30">
        <f>SUM(J5:J27)</f>
        <v>1542.0829267157485</v>
      </c>
      <c r="K28" s="31">
        <f>SUM(K5:K27)</f>
        <v>35241055.08</v>
      </c>
      <c r="L28" s="31">
        <f aca="true" t="shared" si="13" ref="L28:AK28">SUM(L5:L27)</f>
        <v>29967091.909999996</v>
      </c>
      <c r="M28" s="31">
        <f t="shared" si="13"/>
        <v>5273963</v>
      </c>
      <c r="N28" s="31">
        <f t="shared" si="13"/>
        <v>29915620.5</v>
      </c>
      <c r="O28" s="31">
        <f t="shared" si="13"/>
        <v>65156675.58</v>
      </c>
      <c r="P28" s="31">
        <f t="shared" si="13"/>
        <v>7028579.75</v>
      </c>
      <c r="Q28" s="31">
        <f t="shared" si="13"/>
        <v>8784128.93</v>
      </c>
      <c r="R28" s="31">
        <f t="shared" si="13"/>
        <v>7898623</v>
      </c>
      <c r="S28" s="31">
        <f>SUM(S5:S27)</f>
        <v>519840</v>
      </c>
      <c r="T28" s="31">
        <f t="shared" si="13"/>
        <v>7829774.67</v>
      </c>
      <c r="U28" s="31">
        <f t="shared" si="13"/>
        <v>5464298.42</v>
      </c>
      <c r="V28" s="31">
        <f t="shared" si="13"/>
        <v>2365476.25</v>
      </c>
      <c r="W28" s="31">
        <f t="shared" si="13"/>
        <v>607400.71</v>
      </c>
      <c r="X28" s="31">
        <f t="shared" si="13"/>
        <v>513439.47</v>
      </c>
      <c r="Y28" s="31">
        <f>SUM(Y5:Y27)</f>
        <v>15892052</v>
      </c>
      <c r="Z28" s="31">
        <f t="shared" si="13"/>
        <v>10958533.440000001</v>
      </c>
      <c r="AA28" s="31">
        <f t="shared" si="13"/>
        <v>782869.7</v>
      </c>
      <c r="AB28" s="31">
        <f t="shared" si="13"/>
        <v>57209</v>
      </c>
      <c r="AC28" s="31">
        <f t="shared" si="13"/>
        <v>34466874.480000004</v>
      </c>
      <c r="AD28" s="31">
        <f t="shared" si="13"/>
        <v>373325</v>
      </c>
      <c r="AE28" s="31">
        <f t="shared" si="13"/>
        <v>1601417.83</v>
      </c>
      <c r="AF28" s="31">
        <f t="shared" si="13"/>
        <v>4910951.6899999995</v>
      </c>
      <c r="AG28" s="31">
        <f t="shared" si="13"/>
        <v>1547910</v>
      </c>
      <c r="AH28" s="31">
        <f t="shared" si="13"/>
        <v>4755145.069999999</v>
      </c>
      <c r="AI28" s="31">
        <f t="shared" si="13"/>
        <v>119840879.4</v>
      </c>
      <c r="AJ28" s="31">
        <f t="shared" si="13"/>
        <v>8040688.09</v>
      </c>
      <c r="AK28" s="31">
        <f t="shared" si="13"/>
        <v>127881567.49</v>
      </c>
      <c r="AL28" s="32">
        <f>SUM(AL5:AL27)</f>
        <v>348759</v>
      </c>
      <c r="AM28" s="32">
        <f aca="true" t="shared" si="14" ref="AM28:BL28">SUM(AM5:AM27)</f>
        <v>508158</v>
      </c>
      <c r="AN28" s="32">
        <f t="shared" si="14"/>
        <v>293493</v>
      </c>
      <c r="AO28" s="32">
        <f t="shared" si="14"/>
        <v>275311</v>
      </c>
      <c r="AP28" s="32">
        <f t="shared" si="14"/>
        <v>171820</v>
      </c>
      <c r="AQ28" s="32">
        <f t="shared" si="14"/>
        <v>117001</v>
      </c>
      <c r="AR28" s="32">
        <f t="shared" si="14"/>
        <v>25363</v>
      </c>
      <c r="AS28" s="32">
        <f t="shared" si="14"/>
        <v>9202</v>
      </c>
      <c r="AT28" s="32">
        <f t="shared" si="14"/>
        <v>20701</v>
      </c>
      <c r="AU28" s="32">
        <f t="shared" si="14"/>
        <v>172716</v>
      </c>
      <c r="AV28" s="32">
        <f t="shared" si="14"/>
        <v>22375</v>
      </c>
      <c r="AW28" s="32">
        <f t="shared" si="14"/>
        <v>2010</v>
      </c>
      <c r="AX28" s="32">
        <f t="shared" si="14"/>
        <v>15933</v>
      </c>
      <c r="AY28" s="32">
        <f t="shared" si="14"/>
        <v>574</v>
      </c>
      <c r="AZ28" s="32">
        <f t="shared" si="14"/>
        <v>212</v>
      </c>
      <c r="BA28" s="32">
        <f>SUM(BA5:BA27)</f>
        <v>88269</v>
      </c>
      <c r="BB28" s="32">
        <f t="shared" si="14"/>
        <v>219757</v>
      </c>
      <c r="BC28" s="32">
        <f t="shared" si="14"/>
        <v>894.72</v>
      </c>
      <c r="BD28" s="32">
        <f t="shared" si="14"/>
        <v>5374</v>
      </c>
      <c r="BE28" s="32">
        <f t="shared" si="14"/>
        <v>21855</v>
      </c>
      <c r="BF28" s="32">
        <f t="shared" si="14"/>
        <v>7549</v>
      </c>
      <c r="BG28" s="32">
        <f t="shared" si="14"/>
        <v>11619</v>
      </c>
      <c r="BH28" s="32">
        <f t="shared" si="14"/>
        <v>3481</v>
      </c>
      <c r="BI28" s="32">
        <f t="shared" si="14"/>
        <v>10259</v>
      </c>
      <c r="BJ28" s="32">
        <f>SUM(BJ5:BJ27)</f>
        <v>19465754</v>
      </c>
      <c r="BK28" s="32">
        <f t="shared" si="14"/>
        <v>12502939</v>
      </c>
      <c r="BL28" s="32">
        <f t="shared" si="14"/>
        <v>15605213</v>
      </c>
      <c r="BM28" s="32">
        <f>SUM(BM5:BM27)</f>
        <v>943493</v>
      </c>
      <c r="BN28" s="32">
        <f>SUM(BN5:BN27)</f>
        <v>3250866</v>
      </c>
      <c r="BO28" s="32">
        <f>SUM(BO5:BO27)</f>
        <v>457941</v>
      </c>
      <c r="BP28" s="32">
        <f>SUM(BP5:BP27)</f>
        <v>151734</v>
      </c>
      <c r="BQ28" s="32">
        <f aca="true" t="shared" si="15" ref="BQ28:CY28">SUM(BQ5:BQ27)</f>
        <v>3984640</v>
      </c>
      <c r="BR28" s="32">
        <f t="shared" si="15"/>
        <v>53067</v>
      </c>
      <c r="BS28" s="32">
        <f t="shared" si="15"/>
        <v>34923</v>
      </c>
      <c r="BT28" s="32">
        <f t="shared" si="15"/>
        <v>21274</v>
      </c>
      <c r="BU28" s="32">
        <f t="shared" si="15"/>
        <v>8849</v>
      </c>
      <c r="BV28" s="32">
        <f t="shared" si="15"/>
        <v>503318</v>
      </c>
      <c r="BW28" s="32">
        <f t="shared" si="15"/>
        <v>31226795</v>
      </c>
      <c r="BX28" s="32">
        <f t="shared" si="15"/>
        <v>184631.45</v>
      </c>
      <c r="BY28" s="32">
        <f t="shared" si="15"/>
        <v>657696</v>
      </c>
      <c r="BZ28" s="32">
        <f t="shared" si="15"/>
        <v>556070</v>
      </c>
      <c r="CA28" s="32">
        <f t="shared" si="15"/>
        <v>356172</v>
      </c>
      <c r="CB28" s="32">
        <f t="shared" si="15"/>
        <v>300813</v>
      </c>
      <c r="CC28" s="32">
        <f t="shared" si="15"/>
        <v>49851</v>
      </c>
      <c r="CD28" s="32">
        <f t="shared" si="15"/>
        <v>1697903</v>
      </c>
      <c r="CE28" s="32">
        <f t="shared" si="15"/>
        <v>3051068</v>
      </c>
      <c r="CF28" s="32">
        <f t="shared" si="15"/>
        <v>1824937</v>
      </c>
      <c r="CG28" s="32">
        <f t="shared" si="15"/>
        <v>244017</v>
      </c>
      <c r="CH28" s="32">
        <f t="shared" si="15"/>
        <v>997386</v>
      </c>
      <c r="CI28" s="32">
        <f t="shared" si="15"/>
        <v>69876</v>
      </c>
      <c r="CJ28" s="32">
        <f t="shared" si="15"/>
        <v>96787</v>
      </c>
      <c r="CK28" s="32">
        <f t="shared" si="15"/>
        <v>166663</v>
      </c>
      <c r="CL28" s="32">
        <f t="shared" si="15"/>
        <v>93955</v>
      </c>
      <c r="CM28" s="32">
        <f t="shared" si="15"/>
        <v>12060</v>
      </c>
      <c r="CN28" s="32">
        <f>SUM(CN5:CN27)</f>
        <v>130117</v>
      </c>
      <c r="CO28" s="32">
        <f t="shared" si="15"/>
        <v>66121</v>
      </c>
      <c r="CP28" s="32">
        <f t="shared" si="15"/>
        <v>124162</v>
      </c>
      <c r="CQ28" s="32">
        <f t="shared" si="15"/>
        <v>190236</v>
      </c>
      <c r="CR28" s="32">
        <f t="shared" si="15"/>
        <v>86987</v>
      </c>
      <c r="CS28" s="32">
        <f t="shared" si="15"/>
        <v>12298</v>
      </c>
      <c r="CT28" s="32">
        <f>SUM(CT5:CT27)</f>
        <v>120770</v>
      </c>
      <c r="CU28" s="32">
        <f t="shared" si="15"/>
        <v>8419</v>
      </c>
      <c r="CV28" s="32">
        <f>SUM(CV5:CV27)</f>
        <v>211682</v>
      </c>
      <c r="CW28" s="32">
        <f t="shared" si="15"/>
        <v>2491</v>
      </c>
      <c r="CX28" s="32">
        <f t="shared" si="15"/>
        <v>13053</v>
      </c>
      <c r="CY28" s="32">
        <f t="shared" si="15"/>
        <v>35519</v>
      </c>
      <c r="CZ28" s="32" t="s">
        <v>197</v>
      </c>
      <c r="DA28" s="32" t="s">
        <v>198</v>
      </c>
      <c r="DB28" s="32" t="s">
        <v>199</v>
      </c>
      <c r="DC28" s="32" t="s">
        <v>200</v>
      </c>
    </row>
  </sheetData>
  <sheetProtection/>
  <mergeCells count="28">
    <mergeCell ref="B1:J1"/>
    <mergeCell ref="K1:L1"/>
    <mergeCell ref="M1:P1"/>
    <mergeCell ref="Q1:U1"/>
    <mergeCell ref="V1:AF1"/>
    <mergeCell ref="AG1:AK1"/>
    <mergeCell ref="AL1:AP1"/>
    <mergeCell ref="AQ1:BB1"/>
    <mergeCell ref="BC1:BI1"/>
    <mergeCell ref="BJ1:BM1"/>
    <mergeCell ref="BN1:BX1"/>
    <mergeCell ref="BY1:CG1"/>
    <mergeCell ref="CH1:CS1"/>
    <mergeCell ref="CU1:DC1"/>
    <mergeCell ref="C2:J2"/>
    <mergeCell ref="K2:L2"/>
    <mergeCell ref="M2:P2"/>
    <mergeCell ref="Q2:U2"/>
    <mergeCell ref="V2:AF2"/>
    <mergeCell ref="AG2:AK2"/>
    <mergeCell ref="AL2:AP2"/>
    <mergeCell ref="AQ2:BB2"/>
    <mergeCell ref="BC2:BI2"/>
    <mergeCell ref="BJ2:BM2"/>
    <mergeCell ref="BN2:BX2"/>
    <mergeCell ref="BY2:CG2"/>
    <mergeCell ref="CH2:CS2"/>
    <mergeCell ref="CU2:DC2"/>
  </mergeCells>
  <printOptions/>
  <pageMargins left="0.25" right="0.25" top="0.75" bottom="0.75" header="0.3" footer="0.3"/>
  <pageSetup horizontalDpi="600" verticalDpi="600" orientation="landscape" r:id="rId1"/>
  <headerFooter>
    <oddHeader>&amp;C&amp;"-,Bold"&amp;14Appendix B: CSU Annual Libraries Statistics: Cumulative Data, 2007-2008</oddHeader>
    <oddFooter>&amp;CPage 26 of 33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C28"/>
  <sheetViews>
    <sheetView workbookViewId="0" topLeftCell="AG3">
      <selection activeCell="B3" sqref="B3"/>
    </sheetView>
  </sheetViews>
  <sheetFormatPr defaultColWidth="9.140625" defaultRowHeight="15"/>
  <cols>
    <col min="1" max="1" width="17.421875" style="0" customWidth="1"/>
    <col min="2" max="10" width="0" style="0" hidden="1" customWidth="1"/>
    <col min="11" max="11" width="13.421875" style="0" hidden="1" customWidth="1"/>
    <col min="12" max="12" width="12.00390625" style="0" hidden="1" customWidth="1"/>
    <col min="13" max="13" width="13.140625" style="0" hidden="1" customWidth="1"/>
    <col min="14" max="15" width="12.8515625" style="0" hidden="1" customWidth="1"/>
    <col min="16" max="16" width="11.8515625" style="0" hidden="1" customWidth="1"/>
    <col min="17" max="17" width="11.421875" style="0" hidden="1" customWidth="1"/>
    <col min="18" max="18" width="10.421875" style="0" hidden="1" customWidth="1"/>
    <col min="19" max="19" width="0" style="0" hidden="1" customWidth="1"/>
    <col min="20" max="20" width="12.8515625" style="0" hidden="1" customWidth="1"/>
    <col min="21" max="21" width="12.7109375" style="0" hidden="1" customWidth="1"/>
    <col min="22" max="22" width="10.8515625" style="0" hidden="1" customWidth="1"/>
    <col min="23" max="24" width="0" style="0" hidden="1" customWidth="1"/>
    <col min="25" max="25" width="12.421875" style="0" hidden="1" customWidth="1"/>
    <col min="26" max="26" width="11.57421875" style="0" hidden="1" customWidth="1"/>
    <col min="27" max="28" width="0" style="0" hidden="1" customWidth="1"/>
    <col min="29" max="29" width="12.00390625" style="0" hidden="1" customWidth="1"/>
    <col min="30" max="30" width="0" style="0" hidden="1" customWidth="1"/>
    <col min="31" max="31" width="11.8515625" style="0" hidden="1" customWidth="1"/>
    <col min="32" max="32" width="11.57421875" style="0" hidden="1" customWidth="1"/>
    <col min="33" max="34" width="11.421875" style="0" customWidth="1"/>
    <col min="35" max="35" width="12.421875" style="0" customWidth="1"/>
    <col min="36" max="36" width="11.7109375" style="0" customWidth="1"/>
    <col min="37" max="37" width="13.7109375" style="0" customWidth="1"/>
    <col min="38" max="38" width="12.140625" style="0" customWidth="1"/>
    <col min="39" max="39" width="9.7109375" style="0" customWidth="1"/>
    <col min="43" max="47" width="0" style="0" hidden="1" customWidth="1"/>
    <col min="48" max="48" width="10.57421875" style="0" hidden="1" customWidth="1"/>
    <col min="49" max="54" width="0" style="0" hidden="1" customWidth="1"/>
    <col min="55" max="55" width="11.00390625" style="0" hidden="1" customWidth="1"/>
    <col min="56" max="56" width="11.28125" style="0" hidden="1" customWidth="1"/>
    <col min="57" max="61" width="0" style="0" hidden="1" customWidth="1"/>
    <col min="62" max="62" width="12.00390625" style="0" hidden="1" customWidth="1"/>
    <col min="63" max="63" width="11.140625" style="0" hidden="1" customWidth="1"/>
    <col min="64" max="64" width="11.57421875" style="0" hidden="1" customWidth="1"/>
    <col min="65" max="65" width="0" style="0" hidden="1" customWidth="1"/>
    <col min="66" max="66" width="9.8515625" style="0" hidden="1" customWidth="1"/>
    <col min="67" max="67" width="0" style="0" hidden="1" customWidth="1"/>
    <col min="68" max="68" width="10.421875" style="0" hidden="1" customWidth="1"/>
    <col min="69" max="69" width="10.7109375" style="0" hidden="1" customWidth="1"/>
    <col min="70" max="71" width="0" style="0" hidden="1" customWidth="1"/>
    <col min="72" max="72" width="9.8515625" style="0" hidden="1" customWidth="1"/>
    <col min="73" max="74" width="0" style="0" hidden="1" customWidth="1"/>
    <col min="75" max="75" width="12.421875" style="0" hidden="1" customWidth="1"/>
    <col min="76" max="77" width="0" style="0" hidden="1" customWidth="1"/>
    <col min="78" max="78" width="12.00390625" style="0" hidden="1" customWidth="1"/>
    <col min="79" max="81" width="0" style="0" hidden="1" customWidth="1"/>
    <col min="82" max="82" width="11.421875" style="0" hidden="1" customWidth="1"/>
    <col min="83" max="83" width="10.00390625" style="0" hidden="1" customWidth="1"/>
    <col min="84" max="84" width="10.28125" style="0" hidden="1" customWidth="1"/>
    <col min="85" max="85" width="10.8515625" style="0" hidden="1" customWidth="1"/>
    <col min="86" max="86" width="10.57421875" style="0" hidden="1" customWidth="1"/>
    <col min="87" max="87" width="10.140625" style="0" hidden="1" customWidth="1"/>
    <col min="88" max="97" width="0" style="0" hidden="1" customWidth="1"/>
    <col min="98" max="98" width="16.140625" style="0" hidden="1" customWidth="1"/>
    <col min="99" max="103" width="0" style="0" hidden="1" customWidth="1"/>
    <col min="104" max="104" width="10.421875" style="0" hidden="1" customWidth="1"/>
    <col min="105" max="105" width="11.7109375" style="0" hidden="1" customWidth="1"/>
    <col min="106" max="106" width="14.140625" style="0" hidden="1" customWidth="1"/>
    <col min="107" max="107" width="11.140625" style="0" hidden="1" customWidth="1"/>
  </cols>
  <sheetData>
    <row r="1" spans="1:107" s="37" customFormat="1" ht="15.75">
      <c r="A1" s="35"/>
      <c r="B1" s="46"/>
      <c r="C1" s="46"/>
      <c r="D1" s="46"/>
      <c r="E1" s="46"/>
      <c r="F1" s="46"/>
      <c r="G1" s="46"/>
      <c r="H1" s="46"/>
      <c r="I1" s="46"/>
      <c r="J1" s="46"/>
      <c r="K1" s="50" t="s">
        <v>0</v>
      </c>
      <c r="L1" s="50"/>
      <c r="M1" s="44" t="s">
        <v>0</v>
      </c>
      <c r="N1" s="44"/>
      <c r="O1" s="44"/>
      <c r="P1" s="44"/>
      <c r="Q1" s="44" t="s">
        <v>0</v>
      </c>
      <c r="R1" s="44"/>
      <c r="S1" s="44"/>
      <c r="T1" s="44"/>
      <c r="U1" s="44"/>
      <c r="V1" s="44" t="s">
        <v>0</v>
      </c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 t="s">
        <v>0</v>
      </c>
      <c r="AH1" s="44"/>
      <c r="AI1" s="44"/>
      <c r="AJ1" s="44"/>
      <c r="AK1" s="44"/>
      <c r="AL1" s="45" t="s">
        <v>1</v>
      </c>
      <c r="AM1" s="45"/>
      <c r="AN1" s="45"/>
      <c r="AO1" s="45"/>
      <c r="AP1" s="45"/>
      <c r="AQ1" s="45" t="s">
        <v>1</v>
      </c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 t="s">
        <v>1</v>
      </c>
      <c r="BD1" s="45"/>
      <c r="BE1" s="45"/>
      <c r="BF1" s="45"/>
      <c r="BG1" s="45"/>
      <c r="BH1" s="45"/>
      <c r="BI1" s="45"/>
      <c r="BJ1" s="44" t="s">
        <v>1</v>
      </c>
      <c r="BK1" s="44"/>
      <c r="BL1" s="44"/>
      <c r="BM1" s="44"/>
      <c r="BN1" s="44" t="s">
        <v>1</v>
      </c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 t="s">
        <v>1</v>
      </c>
      <c r="BZ1" s="44"/>
      <c r="CA1" s="44"/>
      <c r="CB1" s="44"/>
      <c r="CC1" s="44"/>
      <c r="CD1" s="44"/>
      <c r="CE1" s="44"/>
      <c r="CF1" s="44"/>
      <c r="CG1" s="44"/>
      <c r="CH1" s="44" t="s">
        <v>8</v>
      </c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0" t="s">
        <v>8</v>
      </c>
      <c r="CU1" s="54" t="s">
        <v>8</v>
      </c>
      <c r="CV1" s="54"/>
      <c r="CW1" s="54"/>
      <c r="CX1" s="54"/>
      <c r="CY1" s="54"/>
      <c r="CZ1" s="54"/>
      <c r="DA1" s="54"/>
      <c r="DB1" s="54"/>
      <c r="DC1" s="55"/>
    </row>
    <row r="2" spans="1:107" s="33" customFormat="1" ht="27" customHeight="1">
      <c r="A2" s="36"/>
      <c r="B2" s="38" t="s">
        <v>2</v>
      </c>
      <c r="C2" s="47" t="s">
        <v>3</v>
      </c>
      <c r="D2" s="48"/>
      <c r="E2" s="48"/>
      <c r="F2" s="48"/>
      <c r="G2" s="48"/>
      <c r="H2" s="48"/>
      <c r="I2" s="48"/>
      <c r="J2" s="48"/>
      <c r="K2" s="49" t="s">
        <v>4</v>
      </c>
      <c r="L2" s="49"/>
      <c r="M2" s="49" t="s">
        <v>4</v>
      </c>
      <c r="N2" s="49"/>
      <c r="O2" s="49"/>
      <c r="P2" s="49"/>
      <c r="Q2" s="43" t="s">
        <v>5</v>
      </c>
      <c r="R2" s="43"/>
      <c r="S2" s="43"/>
      <c r="T2" s="43"/>
      <c r="U2" s="43"/>
      <c r="V2" s="43" t="s">
        <v>5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 t="s">
        <v>5</v>
      </c>
      <c r="AH2" s="43"/>
      <c r="AI2" s="43"/>
      <c r="AJ2" s="43"/>
      <c r="AK2" s="43"/>
      <c r="AL2" s="43" t="s">
        <v>6</v>
      </c>
      <c r="AM2" s="43"/>
      <c r="AN2" s="43"/>
      <c r="AO2" s="43"/>
      <c r="AP2" s="43"/>
      <c r="AQ2" s="43" t="s">
        <v>6</v>
      </c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 t="s">
        <v>6</v>
      </c>
      <c r="BD2" s="43"/>
      <c r="BE2" s="43"/>
      <c r="BF2" s="43"/>
      <c r="BG2" s="43"/>
      <c r="BH2" s="43"/>
      <c r="BI2" s="43"/>
      <c r="BJ2" s="43" t="s">
        <v>7</v>
      </c>
      <c r="BK2" s="43"/>
      <c r="BL2" s="43"/>
      <c r="BM2" s="43"/>
      <c r="BN2" s="43" t="s">
        <v>7</v>
      </c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 t="s">
        <v>7</v>
      </c>
      <c r="BZ2" s="43"/>
      <c r="CA2" s="43"/>
      <c r="CB2" s="43"/>
      <c r="CC2" s="43"/>
      <c r="CD2" s="43"/>
      <c r="CE2" s="43"/>
      <c r="CF2" s="43"/>
      <c r="CG2" s="43"/>
      <c r="CH2" s="48" t="s">
        <v>216</v>
      </c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39" t="s">
        <v>216</v>
      </c>
      <c r="CU2" s="52" t="s">
        <v>217</v>
      </c>
      <c r="CV2" s="52"/>
      <c r="CW2" s="52"/>
      <c r="CX2" s="52"/>
      <c r="CY2" s="52"/>
      <c r="CZ2" s="52"/>
      <c r="DA2" s="52"/>
      <c r="DB2" s="52"/>
      <c r="DC2" s="56"/>
    </row>
    <row r="3" spans="1:107" s="28" customFormat="1" ht="96.75" customHeight="1">
      <c r="A3" s="22"/>
      <c r="B3" s="23" t="s">
        <v>9</v>
      </c>
      <c r="C3" s="23" t="s">
        <v>10</v>
      </c>
      <c r="D3" s="23" t="s">
        <v>11</v>
      </c>
      <c r="E3" s="23" t="s">
        <v>12</v>
      </c>
      <c r="F3" s="23" t="s">
        <v>13</v>
      </c>
      <c r="G3" s="23" t="s">
        <v>14</v>
      </c>
      <c r="H3" s="23" t="s">
        <v>15</v>
      </c>
      <c r="I3" s="23" t="s">
        <v>16</v>
      </c>
      <c r="J3" s="24" t="s">
        <v>201</v>
      </c>
      <c r="K3" s="25" t="s">
        <v>17</v>
      </c>
      <c r="L3" s="25" t="s">
        <v>18</v>
      </c>
      <c r="M3" s="23" t="s">
        <v>19</v>
      </c>
      <c r="N3" s="23" t="s">
        <v>20</v>
      </c>
      <c r="O3" s="24" t="s">
        <v>202</v>
      </c>
      <c r="P3" s="23" t="s">
        <v>21</v>
      </c>
      <c r="Q3" s="23" t="s">
        <v>22</v>
      </c>
      <c r="R3" s="23" t="s">
        <v>23</v>
      </c>
      <c r="S3" s="23" t="s">
        <v>24</v>
      </c>
      <c r="T3" s="23" t="s">
        <v>25</v>
      </c>
      <c r="U3" s="34" t="s">
        <v>26</v>
      </c>
      <c r="V3" s="23" t="s">
        <v>27</v>
      </c>
      <c r="W3" s="23" t="s">
        <v>28</v>
      </c>
      <c r="X3" s="23" t="s">
        <v>29</v>
      </c>
      <c r="Y3" s="23" t="s">
        <v>209</v>
      </c>
      <c r="Z3" s="23" t="s">
        <v>30</v>
      </c>
      <c r="AA3" s="23" t="s">
        <v>31</v>
      </c>
      <c r="AB3" s="23" t="s">
        <v>32</v>
      </c>
      <c r="AC3" s="24" t="s">
        <v>203</v>
      </c>
      <c r="AD3" s="23" t="s">
        <v>210</v>
      </c>
      <c r="AE3" s="23" t="s">
        <v>33</v>
      </c>
      <c r="AF3" s="23" t="s">
        <v>34</v>
      </c>
      <c r="AG3" s="23" t="s">
        <v>215</v>
      </c>
      <c r="AH3" s="23" t="s">
        <v>35</v>
      </c>
      <c r="AI3" s="24" t="s">
        <v>204</v>
      </c>
      <c r="AJ3" s="23" t="s">
        <v>36</v>
      </c>
      <c r="AK3" s="24" t="s">
        <v>205</v>
      </c>
      <c r="AL3" s="24" t="s">
        <v>206</v>
      </c>
      <c r="AM3" s="24" t="s">
        <v>207</v>
      </c>
      <c r="AN3" s="23" t="s">
        <v>37</v>
      </c>
      <c r="AO3" s="23" t="s">
        <v>38</v>
      </c>
      <c r="AP3" s="23" t="s">
        <v>39</v>
      </c>
      <c r="AQ3" s="23" t="s">
        <v>40</v>
      </c>
      <c r="AR3" s="23" t="s">
        <v>41</v>
      </c>
      <c r="AS3" s="23" t="s">
        <v>42</v>
      </c>
      <c r="AT3" s="23" t="s">
        <v>43</v>
      </c>
      <c r="AU3" s="24" t="s">
        <v>44</v>
      </c>
      <c r="AV3" s="23" t="s">
        <v>45</v>
      </c>
      <c r="AW3" s="24" t="s">
        <v>46</v>
      </c>
      <c r="AX3" s="23" t="s">
        <v>47</v>
      </c>
      <c r="AY3" s="26" t="s">
        <v>211</v>
      </c>
      <c r="AZ3" s="23" t="s">
        <v>212</v>
      </c>
      <c r="BA3" s="23" t="s">
        <v>50</v>
      </c>
      <c r="BB3" s="23" t="s">
        <v>51</v>
      </c>
      <c r="BC3" s="23" t="s">
        <v>52</v>
      </c>
      <c r="BD3" s="23" t="s">
        <v>53</v>
      </c>
      <c r="BE3" s="23" t="s">
        <v>54</v>
      </c>
      <c r="BF3" s="23" t="s">
        <v>55</v>
      </c>
      <c r="BG3" s="23" t="s">
        <v>56</v>
      </c>
      <c r="BH3" s="23" t="s">
        <v>57</v>
      </c>
      <c r="BI3" s="23" t="s">
        <v>58</v>
      </c>
      <c r="BJ3" s="24" t="s">
        <v>206</v>
      </c>
      <c r="BK3" s="24" t="s">
        <v>207</v>
      </c>
      <c r="BL3" s="23" t="s">
        <v>37</v>
      </c>
      <c r="BM3" s="23" t="s">
        <v>38</v>
      </c>
      <c r="BN3" s="23" t="s">
        <v>41</v>
      </c>
      <c r="BO3" s="23" t="s">
        <v>42</v>
      </c>
      <c r="BP3" s="23" t="s">
        <v>59</v>
      </c>
      <c r="BQ3" s="23" t="s">
        <v>45</v>
      </c>
      <c r="BR3" s="24" t="s">
        <v>46</v>
      </c>
      <c r="BS3" s="23" t="s">
        <v>47</v>
      </c>
      <c r="BT3" s="26" t="s">
        <v>48</v>
      </c>
      <c r="BU3" s="23" t="s">
        <v>49</v>
      </c>
      <c r="BV3" s="23" t="s">
        <v>50</v>
      </c>
      <c r="BW3" s="23" t="s">
        <v>51</v>
      </c>
      <c r="BX3" s="23" t="s">
        <v>60</v>
      </c>
      <c r="BY3" s="23" t="s">
        <v>53</v>
      </c>
      <c r="BZ3" s="23" t="s">
        <v>54</v>
      </c>
      <c r="CA3" s="23" t="s">
        <v>55</v>
      </c>
      <c r="CB3" s="23" t="s">
        <v>61</v>
      </c>
      <c r="CC3" s="23" t="s">
        <v>57</v>
      </c>
      <c r="CD3" s="23" t="s">
        <v>62</v>
      </c>
      <c r="CE3" s="24" t="s">
        <v>63</v>
      </c>
      <c r="CF3" s="24" t="s">
        <v>64</v>
      </c>
      <c r="CG3" s="23" t="s">
        <v>65</v>
      </c>
      <c r="CH3" s="24" t="s">
        <v>66</v>
      </c>
      <c r="CI3" s="23" t="s">
        <v>67</v>
      </c>
      <c r="CJ3" s="23" t="s">
        <v>68</v>
      </c>
      <c r="CK3" s="24" t="s">
        <v>208</v>
      </c>
      <c r="CL3" s="23" t="s">
        <v>69</v>
      </c>
      <c r="CM3" s="23" t="s">
        <v>70</v>
      </c>
      <c r="CN3" s="23" t="s">
        <v>71</v>
      </c>
      <c r="CO3" s="23" t="s">
        <v>72</v>
      </c>
      <c r="CP3" s="23" t="s">
        <v>73</v>
      </c>
      <c r="CQ3" s="24" t="s">
        <v>74</v>
      </c>
      <c r="CR3" s="23" t="s">
        <v>75</v>
      </c>
      <c r="CS3" s="23" t="s">
        <v>76</v>
      </c>
      <c r="CT3" s="23" t="s">
        <v>71</v>
      </c>
      <c r="CU3" s="23" t="s">
        <v>77</v>
      </c>
      <c r="CV3" s="23" t="s">
        <v>78</v>
      </c>
      <c r="CW3" s="23" t="s">
        <v>79</v>
      </c>
      <c r="CX3" s="23" t="s">
        <v>80</v>
      </c>
      <c r="CY3" s="23" t="s">
        <v>213</v>
      </c>
      <c r="CZ3" s="23" t="s">
        <v>81</v>
      </c>
      <c r="DA3" s="23" t="s">
        <v>214</v>
      </c>
      <c r="DB3" s="24" t="s">
        <v>82</v>
      </c>
      <c r="DC3" s="27" t="s">
        <v>83</v>
      </c>
    </row>
    <row r="4" spans="1:107" ht="16.5" thickBot="1">
      <c r="A4" s="1" t="s">
        <v>84</v>
      </c>
      <c r="B4" s="2" t="s">
        <v>85</v>
      </c>
      <c r="C4" s="3" t="s">
        <v>86</v>
      </c>
      <c r="D4" s="3" t="s">
        <v>87</v>
      </c>
      <c r="E4" s="3" t="s">
        <v>88</v>
      </c>
      <c r="F4" s="3" t="s">
        <v>89</v>
      </c>
      <c r="G4" s="3" t="s">
        <v>90</v>
      </c>
      <c r="H4" s="3" t="s">
        <v>91</v>
      </c>
      <c r="I4" s="4" t="s">
        <v>92</v>
      </c>
      <c r="J4" s="2" t="s">
        <v>93</v>
      </c>
      <c r="K4" s="3" t="s">
        <v>94</v>
      </c>
      <c r="L4" s="3" t="s">
        <v>95</v>
      </c>
      <c r="M4" s="3" t="s">
        <v>96</v>
      </c>
      <c r="N4" s="3" t="s">
        <v>97</v>
      </c>
      <c r="O4" s="2" t="s">
        <v>98</v>
      </c>
      <c r="P4" s="4" t="s">
        <v>99</v>
      </c>
      <c r="Q4" s="3" t="s">
        <v>100</v>
      </c>
      <c r="R4" s="3" t="s">
        <v>101</v>
      </c>
      <c r="S4" s="3" t="s">
        <v>102</v>
      </c>
      <c r="T4" s="4" t="s">
        <v>103</v>
      </c>
      <c r="U4" s="3" t="s">
        <v>104</v>
      </c>
      <c r="V4" s="3" t="s">
        <v>105</v>
      </c>
      <c r="W4" s="3" t="s">
        <v>106</v>
      </c>
      <c r="X4" s="3" t="s">
        <v>107</v>
      </c>
      <c r="Y4" s="3" t="s">
        <v>108</v>
      </c>
      <c r="Z4" s="3" t="s">
        <v>109</v>
      </c>
      <c r="AA4" s="3" t="s">
        <v>110</v>
      </c>
      <c r="AB4" s="4" t="s">
        <v>111</v>
      </c>
      <c r="AC4" s="4" t="s">
        <v>112</v>
      </c>
      <c r="AD4" s="5" t="s">
        <v>113</v>
      </c>
      <c r="AE4" s="3" t="s">
        <v>114</v>
      </c>
      <c r="AF4" s="3" t="s">
        <v>115</v>
      </c>
      <c r="AG4" s="3" t="s">
        <v>116</v>
      </c>
      <c r="AH4" s="3" t="s">
        <v>117</v>
      </c>
      <c r="AI4" s="3" t="s">
        <v>118</v>
      </c>
      <c r="AJ4" s="3" t="s">
        <v>119</v>
      </c>
      <c r="AK4" s="4" t="s">
        <v>120</v>
      </c>
      <c r="AL4" s="4" t="s">
        <v>121</v>
      </c>
      <c r="AM4" s="3" t="s">
        <v>122</v>
      </c>
      <c r="AN4" s="3" t="s">
        <v>123</v>
      </c>
      <c r="AO4" s="3" t="s">
        <v>124</v>
      </c>
      <c r="AP4" s="3" t="s">
        <v>125</v>
      </c>
      <c r="AQ4" s="3" t="s">
        <v>126</v>
      </c>
      <c r="AR4" s="3" t="s">
        <v>127</v>
      </c>
      <c r="AS4" s="3" t="s">
        <v>128</v>
      </c>
      <c r="AT4" s="3" t="s">
        <v>129</v>
      </c>
      <c r="AU4" s="4" t="s">
        <v>130</v>
      </c>
      <c r="AV4" s="3" t="s">
        <v>131</v>
      </c>
      <c r="AW4" s="3" t="s">
        <v>132</v>
      </c>
      <c r="AX4" s="3" t="s">
        <v>133</v>
      </c>
      <c r="AY4" s="3" t="s">
        <v>134</v>
      </c>
      <c r="AZ4" s="3" t="s">
        <v>135</v>
      </c>
      <c r="BA4" s="3" t="s">
        <v>136</v>
      </c>
      <c r="BB4" s="3" t="s">
        <v>137</v>
      </c>
      <c r="BC4" s="3" t="s">
        <v>138</v>
      </c>
      <c r="BD4" s="3" t="s">
        <v>139</v>
      </c>
      <c r="BE4" s="3" t="s">
        <v>140</v>
      </c>
      <c r="BF4" s="3" t="s">
        <v>141</v>
      </c>
      <c r="BG4" s="3" t="s">
        <v>142</v>
      </c>
      <c r="BH4" s="3" t="s">
        <v>143</v>
      </c>
      <c r="BI4" s="4" t="s">
        <v>144</v>
      </c>
      <c r="BJ4" s="3" t="s">
        <v>121</v>
      </c>
      <c r="BK4" s="3" t="s">
        <v>122</v>
      </c>
      <c r="BL4" s="3" t="s">
        <v>123</v>
      </c>
      <c r="BM4" s="3" t="s">
        <v>124</v>
      </c>
      <c r="BN4" s="3" t="s">
        <v>127</v>
      </c>
      <c r="BO4" s="4" t="s">
        <v>128</v>
      </c>
      <c r="BP4" s="3" t="s">
        <v>129</v>
      </c>
      <c r="BQ4" s="3" t="s">
        <v>131</v>
      </c>
      <c r="BR4" s="3" t="s">
        <v>132</v>
      </c>
      <c r="BS4" s="3" t="s">
        <v>133</v>
      </c>
      <c r="BT4" s="3" t="s">
        <v>134</v>
      </c>
      <c r="BU4" s="3" t="s">
        <v>135</v>
      </c>
      <c r="BV4" s="4" t="s">
        <v>136</v>
      </c>
      <c r="BW4" s="3" t="s">
        <v>137</v>
      </c>
      <c r="BX4" s="3" t="s">
        <v>138</v>
      </c>
      <c r="BY4" s="3" t="s">
        <v>139</v>
      </c>
      <c r="BZ4" s="3" t="s">
        <v>140</v>
      </c>
      <c r="CA4" s="3" t="s">
        <v>141</v>
      </c>
      <c r="CB4" s="3" t="s">
        <v>142</v>
      </c>
      <c r="CC4" s="3" t="s">
        <v>143</v>
      </c>
      <c r="CD4" s="3" t="s">
        <v>144</v>
      </c>
      <c r="CE4" s="3" t="s">
        <v>145</v>
      </c>
      <c r="CF4" s="3" t="s">
        <v>146</v>
      </c>
      <c r="CG4" s="3" t="s">
        <v>147</v>
      </c>
      <c r="CH4" s="3" t="s">
        <v>148</v>
      </c>
      <c r="CI4" s="3" t="s">
        <v>149</v>
      </c>
      <c r="CJ4" s="4" t="s">
        <v>150</v>
      </c>
      <c r="CK4" s="3" t="s">
        <v>151</v>
      </c>
      <c r="CL4" s="3" t="s">
        <v>152</v>
      </c>
      <c r="CM4" s="3" t="s">
        <v>153</v>
      </c>
      <c r="CN4" s="3" t="s">
        <v>154</v>
      </c>
      <c r="CO4" s="3" t="s">
        <v>155</v>
      </c>
      <c r="CP4" s="3" t="s">
        <v>156</v>
      </c>
      <c r="CQ4" s="3" t="s">
        <v>157</v>
      </c>
      <c r="CR4" s="3" t="s">
        <v>158</v>
      </c>
      <c r="CS4" s="3" t="s">
        <v>159</v>
      </c>
      <c r="CT4" s="3" t="s">
        <v>160</v>
      </c>
      <c r="CU4" s="4" t="s">
        <v>161</v>
      </c>
      <c r="CV4" s="3" t="s">
        <v>162</v>
      </c>
      <c r="CW4" s="3" t="s">
        <v>163</v>
      </c>
      <c r="CX4" s="3" t="s">
        <v>164</v>
      </c>
      <c r="CY4" s="3" t="s">
        <v>165</v>
      </c>
      <c r="CZ4" s="3" t="s">
        <v>166</v>
      </c>
      <c r="DA4" s="3" t="s">
        <v>167</v>
      </c>
      <c r="DB4" s="3" t="s">
        <v>168</v>
      </c>
      <c r="DC4" s="3" t="s">
        <v>169</v>
      </c>
    </row>
    <row r="5" spans="1:107" ht="15">
      <c r="A5" s="6" t="s">
        <v>170</v>
      </c>
      <c r="B5" s="7">
        <v>1</v>
      </c>
      <c r="C5" s="8">
        <f>D5+E5</f>
        <v>11.4</v>
      </c>
      <c r="D5" s="9">
        <v>8.4</v>
      </c>
      <c r="E5" s="9">
        <v>3</v>
      </c>
      <c r="F5" s="9">
        <v>13</v>
      </c>
      <c r="G5" s="9">
        <v>11</v>
      </c>
      <c r="H5" s="9">
        <v>0</v>
      </c>
      <c r="I5" s="9">
        <v>3.7</v>
      </c>
      <c r="J5" s="8">
        <f>C5+F5+H5+I5</f>
        <v>28.099999999999998</v>
      </c>
      <c r="K5" s="10">
        <v>801160.08</v>
      </c>
      <c r="L5" s="10">
        <v>544024.08</v>
      </c>
      <c r="M5" s="11">
        <f>K5-L5</f>
        <v>257136</v>
      </c>
      <c r="N5" s="12">
        <v>583295</v>
      </c>
      <c r="O5" s="11">
        <f>K5+N5</f>
        <v>1384455.08</v>
      </c>
      <c r="P5" s="10">
        <v>57304.64</v>
      </c>
      <c r="Q5" s="10">
        <v>247036</v>
      </c>
      <c r="R5" s="10">
        <v>236255</v>
      </c>
      <c r="S5" s="10">
        <v>10781</v>
      </c>
      <c r="T5" s="11">
        <f>U5+V5</f>
        <v>172101</v>
      </c>
      <c r="U5" s="10">
        <v>126989</v>
      </c>
      <c r="V5" s="10">
        <v>45112</v>
      </c>
      <c r="W5" s="10">
        <v>5080</v>
      </c>
      <c r="X5" s="10">
        <v>1296</v>
      </c>
      <c r="Y5" s="10">
        <v>221537</v>
      </c>
      <c r="Z5" s="10">
        <v>179760</v>
      </c>
      <c r="AA5" s="10">
        <v>-660</v>
      </c>
      <c r="AB5" s="10">
        <v>0</v>
      </c>
      <c r="AC5" s="11">
        <f>SUM(Q5,T5,W5,X5,Y5,AA5,AB5)</f>
        <v>646390</v>
      </c>
      <c r="AD5" s="10">
        <v>0</v>
      </c>
      <c r="AE5" s="10">
        <v>7208</v>
      </c>
      <c r="AF5" s="10">
        <v>16383</v>
      </c>
      <c r="AG5" s="10">
        <v>35046</v>
      </c>
      <c r="AH5" s="10">
        <v>288565</v>
      </c>
      <c r="AI5" s="11">
        <f>SUM(O5,P5,Q5,T5,W5,X5,Y5,AA5,AB5,AD5,AE5,AF5,AG5,AH5)</f>
        <v>2435351.7199999997</v>
      </c>
      <c r="AJ5" s="10">
        <v>551543</v>
      </c>
      <c r="AK5" s="11">
        <f>AJ5+AI5</f>
        <v>2986894.7199999997</v>
      </c>
      <c r="AL5" s="13">
        <f>SUM(AN5,AR5,AS5,AT5)</f>
        <v>4902</v>
      </c>
      <c r="AM5" s="14">
        <v>11556</v>
      </c>
      <c r="AN5" s="14">
        <v>3832</v>
      </c>
      <c r="AO5" s="14">
        <v>11556</v>
      </c>
      <c r="AP5" s="14">
        <v>3045</v>
      </c>
      <c r="AQ5" s="14">
        <v>787</v>
      </c>
      <c r="AR5" s="14">
        <v>845</v>
      </c>
      <c r="AS5" s="14">
        <v>150</v>
      </c>
      <c r="AT5" s="14">
        <v>75</v>
      </c>
      <c r="AU5" s="14">
        <v>1910</v>
      </c>
      <c r="AV5" s="14" t="s">
        <v>171</v>
      </c>
      <c r="AW5" s="14">
        <v>0</v>
      </c>
      <c r="AX5" s="14">
        <v>0</v>
      </c>
      <c r="AY5" s="14">
        <v>0</v>
      </c>
      <c r="AZ5" s="14">
        <v>0</v>
      </c>
      <c r="BA5" s="14">
        <v>5427</v>
      </c>
      <c r="BB5" s="14">
        <v>70</v>
      </c>
      <c r="BC5" s="14">
        <v>2</v>
      </c>
      <c r="BD5" s="14">
        <v>20</v>
      </c>
      <c r="BE5" s="14">
        <v>11</v>
      </c>
      <c r="BF5" s="14">
        <v>112</v>
      </c>
      <c r="BG5" s="14">
        <v>64</v>
      </c>
      <c r="BH5" s="14">
        <v>160</v>
      </c>
      <c r="BI5" s="14" t="s">
        <v>171</v>
      </c>
      <c r="BJ5" s="13">
        <f aca="true" t="shared" si="0" ref="BJ5:BJ27">SUM(BL5,BN5,BO5,BP5)</f>
        <v>484496</v>
      </c>
      <c r="BK5" s="14">
        <v>397237</v>
      </c>
      <c r="BL5" s="14">
        <v>386873</v>
      </c>
      <c r="BM5" s="14">
        <v>0</v>
      </c>
      <c r="BN5" s="14">
        <v>86150</v>
      </c>
      <c r="BO5" s="14">
        <v>7568</v>
      </c>
      <c r="BP5" s="14">
        <v>3905</v>
      </c>
      <c r="BQ5" s="14" t="s">
        <v>171</v>
      </c>
      <c r="BR5" s="14">
        <v>507</v>
      </c>
      <c r="BS5" s="14">
        <v>3820</v>
      </c>
      <c r="BT5" s="14">
        <v>431</v>
      </c>
      <c r="BU5" s="14">
        <v>76</v>
      </c>
      <c r="BV5" s="14">
        <v>25896</v>
      </c>
      <c r="BW5" s="14">
        <v>728245</v>
      </c>
      <c r="BX5" s="14">
        <v>812</v>
      </c>
      <c r="BY5" s="14">
        <v>14072</v>
      </c>
      <c r="BZ5" s="14">
        <v>161</v>
      </c>
      <c r="CA5" s="14">
        <v>2903</v>
      </c>
      <c r="CB5" s="14">
        <v>5883</v>
      </c>
      <c r="CC5" s="14">
        <v>2413</v>
      </c>
      <c r="CD5" s="14" t="s">
        <v>171</v>
      </c>
      <c r="CE5" s="14">
        <v>38581</v>
      </c>
      <c r="CF5" s="14">
        <v>42531</v>
      </c>
      <c r="CG5" s="14">
        <v>355</v>
      </c>
      <c r="CH5" s="14">
        <v>6302</v>
      </c>
      <c r="CI5" s="14">
        <v>2107</v>
      </c>
      <c r="CJ5" s="14">
        <v>4990</v>
      </c>
      <c r="CK5" s="13">
        <f>SUM(CI5,CJ5)</f>
        <v>7097</v>
      </c>
      <c r="CL5" s="14">
        <v>4703</v>
      </c>
      <c r="CM5" s="14">
        <v>273</v>
      </c>
      <c r="CN5" s="14">
        <v>0</v>
      </c>
      <c r="CO5" s="14">
        <v>1991</v>
      </c>
      <c r="CP5" s="14">
        <v>2392</v>
      </c>
      <c r="CQ5" s="13">
        <f>SUM(CP5,CO5)</f>
        <v>4383</v>
      </c>
      <c r="CR5" s="14">
        <v>2774</v>
      </c>
      <c r="CS5" s="14">
        <v>409</v>
      </c>
      <c r="CT5" s="14">
        <v>0</v>
      </c>
      <c r="CU5" s="14">
        <v>345</v>
      </c>
      <c r="CV5" s="14">
        <v>9106</v>
      </c>
      <c r="CW5" s="14">
        <v>160</v>
      </c>
      <c r="CX5" s="14">
        <v>80</v>
      </c>
      <c r="CY5" s="14">
        <v>288</v>
      </c>
      <c r="CZ5" s="14">
        <v>85.5</v>
      </c>
      <c r="DA5" s="14">
        <v>117</v>
      </c>
      <c r="DB5" s="14">
        <v>14102</v>
      </c>
      <c r="DC5" s="14">
        <v>459</v>
      </c>
    </row>
    <row r="6" spans="1:107" ht="15">
      <c r="A6" s="6" t="s">
        <v>172</v>
      </c>
      <c r="B6" s="7">
        <v>0</v>
      </c>
      <c r="C6" s="8">
        <f>D6+E6</f>
        <v>9.5</v>
      </c>
      <c r="D6" s="9">
        <v>8.5</v>
      </c>
      <c r="E6" s="9">
        <v>1</v>
      </c>
      <c r="F6" s="9">
        <v>9</v>
      </c>
      <c r="G6" s="9">
        <v>7</v>
      </c>
      <c r="H6" s="9">
        <v>0</v>
      </c>
      <c r="I6" s="9">
        <v>7.5</v>
      </c>
      <c r="J6" s="8">
        <f>C6+F6+H6+I6</f>
        <v>26</v>
      </c>
      <c r="K6" s="10">
        <v>700453</v>
      </c>
      <c r="L6" s="10">
        <v>565453</v>
      </c>
      <c r="M6" s="11">
        <f>K6-L6</f>
        <v>135000</v>
      </c>
      <c r="N6" s="15">
        <v>359545</v>
      </c>
      <c r="O6" s="11">
        <f>K6+N6</f>
        <v>1059998</v>
      </c>
      <c r="P6" s="10">
        <v>45491</v>
      </c>
      <c r="Q6" s="10">
        <v>79880</v>
      </c>
      <c r="R6" s="10">
        <v>70408</v>
      </c>
      <c r="S6" s="10">
        <v>9472</v>
      </c>
      <c r="T6" s="11">
        <f>U6+V6</f>
        <v>3682</v>
      </c>
      <c r="U6" s="10">
        <v>3682</v>
      </c>
      <c r="V6" s="10">
        <v>0</v>
      </c>
      <c r="W6" s="10">
        <v>0</v>
      </c>
      <c r="X6" s="10">
        <v>9463</v>
      </c>
      <c r="Y6" s="10">
        <v>154789</v>
      </c>
      <c r="Z6" s="10">
        <v>39262</v>
      </c>
      <c r="AA6" s="10">
        <v>2118</v>
      </c>
      <c r="AB6" s="10">
        <v>13724</v>
      </c>
      <c r="AC6" s="11">
        <v>263656</v>
      </c>
      <c r="AD6" s="10">
        <v>6871</v>
      </c>
      <c r="AE6" s="10">
        <v>0</v>
      </c>
      <c r="AF6" s="10">
        <v>38212</v>
      </c>
      <c r="AG6" s="10">
        <v>29660</v>
      </c>
      <c r="AH6" s="10">
        <v>0</v>
      </c>
      <c r="AI6" s="11">
        <f aca="true" t="shared" si="1" ref="AI6:AI27">SUM(O6,P6,Q6,T6,W6,X6,Y6,AA6,AB6,AD6,AE6,AF6,AG6,AH6)</f>
        <v>1443888</v>
      </c>
      <c r="AJ6" s="10">
        <v>414688</v>
      </c>
      <c r="AK6" s="11">
        <f>AJ6+AI6</f>
        <v>1858576</v>
      </c>
      <c r="AL6" s="13">
        <f>SUM(AN6,AR6,AS6,AT6)</f>
        <v>2608</v>
      </c>
      <c r="AM6" s="14">
        <v>0</v>
      </c>
      <c r="AN6">
        <v>1994</v>
      </c>
      <c r="AO6" s="14">
        <v>0</v>
      </c>
      <c r="AP6" s="14">
        <v>1694</v>
      </c>
      <c r="AQ6" s="14">
        <v>300</v>
      </c>
      <c r="AR6" s="14">
        <v>0</v>
      </c>
      <c r="AS6" s="14">
        <v>214</v>
      </c>
      <c r="AT6" s="14">
        <v>400</v>
      </c>
      <c r="AU6" s="14">
        <v>120</v>
      </c>
      <c r="AV6" s="14">
        <v>0</v>
      </c>
      <c r="AW6" s="14">
        <v>47</v>
      </c>
      <c r="AX6" s="14">
        <v>47</v>
      </c>
      <c r="AY6" s="14">
        <v>47</v>
      </c>
      <c r="AZ6" s="14">
        <v>0</v>
      </c>
      <c r="BA6" s="14">
        <v>11007</v>
      </c>
      <c r="BB6" s="14">
        <v>0</v>
      </c>
      <c r="BC6" s="14">
        <v>0</v>
      </c>
      <c r="BD6" s="14">
        <v>0</v>
      </c>
      <c r="BE6" s="14">
        <v>0</v>
      </c>
      <c r="BF6" s="14">
        <v>11</v>
      </c>
      <c r="BG6" s="14">
        <v>67</v>
      </c>
      <c r="BH6" s="14">
        <v>0</v>
      </c>
      <c r="BI6" s="14">
        <v>0</v>
      </c>
      <c r="BJ6" s="13">
        <f t="shared" si="0"/>
        <v>74968</v>
      </c>
      <c r="BK6">
        <v>209541</v>
      </c>
      <c r="BL6">
        <v>69875</v>
      </c>
      <c r="BM6">
        <v>134583</v>
      </c>
      <c r="BN6" s="14">
        <v>0</v>
      </c>
      <c r="BO6" s="14">
        <v>4693</v>
      </c>
      <c r="BP6" s="14">
        <v>400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380</v>
      </c>
      <c r="BY6" s="14">
        <v>8</v>
      </c>
      <c r="BZ6" s="14">
        <v>0</v>
      </c>
      <c r="CA6" s="14">
        <v>669</v>
      </c>
      <c r="CB6" s="14">
        <v>1370</v>
      </c>
      <c r="CC6" s="14">
        <v>20</v>
      </c>
      <c r="CD6" s="14">
        <v>133</v>
      </c>
      <c r="CE6" s="14">
        <v>24040</v>
      </c>
      <c r="CF6" s="14">
        <v>2805</v>
      </c>
      <c r="CG6" s="14">
        <v>43</v>
      </c>
      <c r="CH6" s="14">
        <v>2342</v>
      </c>
      <c r="CI6" s="14">
        <v>740</v>
      </c>
      <c r="CJ6" s="14">
        <v>205</v>
      </c>
      <c r="CK6" s="13">
        <v>945</v>
      </c>
      <c r="CL6" s="14">
        <v>414</v>
      </c>
      <c r="CM6" s="14">
        <v>15</v>
      </c>
      <c r="CN6" s="14">
        <v>0</v>
      </c>
      <c r="CO6" s="14">
        <v>1933</v>
      </c>
      <c r="CP6" s="14">
        <v>1737</v>
      </c>
      <c r="CQ6" s="13">
        <f aca="true" t="shared" si="2" ref="CQ6:CQ21">SUM(CP6,CO6)</f>
        <v>3670</v>
      </c>
      <c r="CR6" s="14">
        <v>2650</v>
      </c>
      <c r="CS6" s="14">
        <v>5</v>
      </c>
      <c r="CT6" s="14">
        <v>0</v>
      </c>
      <c r="CU6" s="14">
        <v>154</v>
      </c>
      <c r="CV6" s="14">
        <v>3236</v>
      </c>
      <c r="CW6" s="14">
        <v>64.5</v>
      </c>
      <c r="CX6" s="14">
        <v>82</v>
      </c>
      <c r="CY6" s="14">
        <v>205</v>
      </c>
      <c r="CZ6" s="14">
        <v>81</v>
      </c>
      <c r="DA6" s="14">
        <v>65</v>
      </c>
      <c r="DB6" s="14">
        <v>4403</v>
      </c>
      <c r="DC6" s="14">
        <v>351</v>
      </c>
    </row>
    <row r="7" spans="1:107" ht="15">
      <c r="A7" s="6" t="s">
        <v>173</v>
      </c>
      <c r="B7" s="7">
        <v>0</v>
      </c>
      <c r="C7" s="8">
        <f aca="true" t="shared" si="3" ref="C7:C27">D7+E7</f>
        <v>14.69</v>
      </c>
      <c r="D7" s="9">
        <v>13.69</v>
      </c>
      <c r="E7" s="9">
        <v>1</v>
      </c>
      <c r="F7" s="9">
        <v>31.25</v>
      </c>
      <c r="G7" s="9">
        <v>25.25</v>
      </c>
      <c r="H7" s="9">
        <v>0</v>
      </c>
      <c r="I7" s="9">
        <v>23.77</v>
      </c>
      <c r="J7" s="8">
        <f aca="true" t="shared" si="4" ref="J7:J27">C7+F7+H7+I7</f>
        <v>69.71</v>
      </c>
      <c r="K7" s="10">
        <v>1086322</v>
      </c>
      <c r="L7" s="10">
        <v>950242</v>
      </c>
      <c r="M7" s="11">
        <f aca="true" t="shared" si="5" ref="M7:M27">K7-L7</f>
        <v>136080</v>
      </c>
      <c r="N7" s="15">
        <v>1375040</v>
      </c>
      <c r="O7" s="11">
        <f aca="true" t="shared" si="6" ref="O7:O27">K7+N7</f>
        <v>2461362</v>
      </c>
      <c r="P7" s="10">
        <v>421139</v>
      </c>
      <c r="Q7" s="10">
        <v>208967</v>
      </c>
      <c r="R7" s="10">
        <v>202668</v>
      </c>
      <c r="S7" s="10">
        <v>6299</v>
      </c>
      <c r="T7" s="11">
        <f aca="true" t="shared" si="7" ref="T7:T27">U7+V7</f>
        <v>349507</v>
      </c>
      <c r="U7" s="10">
        <v>267983</v>
      </c>
      <c r="V7" s="10">
        <v>81524</v>
      </c>
      <c r="W7" s="10">
        <v>13213</v>
      </c>
      <c r="X7" s="10">
        <v>10373</v>
      </c>
      <c r="Y7" s="10">
        <v>490693</v>
      </c>
      <c r="Z7" s="10">
        <v>387167</v>
      </c>
      <c r="AA7" s="10">
        <v>6096</v>
      </c>
      <c r="AB7" s="10">
        <v>484</v>
      </c>
      <c r="AC7" s="11">
        <f aca="true" t="shared" si="8" ref="AC7:AC27">SUM(Q7,T7,W7,X7,Y7,AA7,AB7)</f>
        <v>1079333</v>
      </c>
      <c r="AD7" s="10">
        <v>11323</v>
      </c>
      <c r="AE7" s="10">
        <v>20244</v>
      </c>
      <c r="AF7" s="10">
        <v>168745</v>
      </c>
      <c r="AG7" s="10">
        <v>33038</v>
      </c>
      <c r="AH7" s="10">
        <v>54226</v>
      </c>
      <c r="AI7" s="11">
        <f t="shared" si="1"/>
        <v>4249410</v>
      </c>
      <c r="AJ7" s="10">
        <v>0</v>
      </c>
      <c r="AK7" s="11">
        <f aca="true" t="shared" si="9" ref="AK7:AK27">AJ7+AI7</f>
        <v>4249410</v>
      </c>
      <c r="AL7" s="13">
        <f aca="true" t="shared" si="10" ref="AL7:AL27">SUM(AN7,AR7,AS7,AT7)</f>
        <v>5981</v>
      </c>
      <c r="AM7" s="14">
        <v>13256</v>
      </c>
      <c r="AN7" s="14">
        <v>4701</v>
      </c>
      <c r="AO7" s="14" t="s">
        <v>174</v>
      </c>
      <c r="AP7" s="14">
        <v>4641</v>
      </c>
      <c r="AQ7" s="14">
        <v>60</v>
      </c>
      <c r="AR7" s="14">
        <v>1041</v>
      </c>
      <c r="AS7" s="14">
        <v>176</v>
      </c>
      <c r="AT7" s="14">
        <v>63</v>
      </c>
      <c r="AU7" s="14">
        <v>6176</v>
      </c>
      <c r="AV7" s="14">
        <v>0</v>
      </c>
      <c r="AW7" s="14">
        <v>85</v>
      </c>
      <c r="AX7" s="14">
        <v>85</v>
      </c>
      <c r="AY7" s="14">
        <v>83</v>
      </c>
      <c r="AZ7" s="14">
        <v>0</v>
      </c>
      <c r="BA7" s="14" t="s">
        <v>174</v>
      </c>
      <c r="BB7" s="14">
        <v>2228</v>
      </c>
      <c r="BC7" s="14">
        <v>1.5</v>
      </c>
      <c r="BD7" s="14">
        <v>850</v>
      </c>
      <c r="BE7" s="14">
        <v>21116</v>
      </c>
      <c r="BF7" s="14">
        <v>18</v>
      </c>
      <c r="BG7" s="14">
        <v>118</v>
      </c>
      <c r="BH7" s="14">
        <v>10</v>
      </c>
      <c r="BI7" s="14">
        <v>0</v>
      </c>
      <c r="BJ7" s="13">
        <f t="shared" si="0"/>
        <v>953276</v>
      </c>
      <c r="BK7" s="16" t="s">
        <v>174</v>
      </c>
      <c r="BL7" s="14">
        <v>729801</v>
      </c>
      <c r="BM7" s="14">
        <v>6331</v>
      </c>
      <c r="BN7" s="14">
        <v>206955</v>
      </c>
      <c r="BO7" s="14">
        <v>16520</v>
      </c>
      <c r="BP7" s="14">
        <v>0</v>
      </c>
      <c r="BQ7" s="14">
        <v>0</v>
      </c>
      <c r="BR7" s="14">
        <v>1163</v>
      </c>
      <c r="BS7" s="14">
        <v>1079</v>
      </c>
      <c r="BT7" s="14">
        <v>691</v>
      </c>
      <c r="BU7" s="14">
        <v>286</v>
      </c>
      <c r="BV7" s="14">
        <v>6778</v>
      </c>
      <c r="BW7" s="14">
        <v>1152671</v>
      </c>
      <c r="BX7" s="14">
        <v>923.5</v>
      </c>
      <c r="BY7" s="14">
        <v>162766</v>
      </c>
      <c r="BZ7" s="14">
        <v>143134</v>
      </c>
      <c r="CA7" s="14">
        <v>14126</v>
      </c>
      <c r="CB7" s="14">
        <v>11482</v>
      </c>
      <c r="CC7" s="14">
        <v>2199</v>
      </c>
      <c r="CD7" s="14">
        <v>1271904</v>
      </c>
      <c r="CE7" s="14">
        <v>78250</v>
      </c>
      <c r="CF7" s="14">
        <v>70894</v>
      </c>
      <c r="CG7" s="14">
        <v>101</v>
      </c>
      <c r="CH7" s="14">
        <v>47277</v>
      </c>
      <c r="CI7" s="14">
        <v>3244</v>
      </c>
      <c r="CJ7" s="14">
        <v>4989</v>
      </c>
      <c r="CK7" s="13">
        <f aca="true" t="shared" si="11" ref="CK7:CK27">SUM(CI7,CJ7)</f>
        <v>8233</v>
      </c>
      <c r="CL7" s="14">
        <v>5275</v>
      </c>
      <c r="CM7" s="14">
        <v>467</v>
      </c>
      <c r="CN7" s="14">
        <v>0</v>
      </c>
      <c r="CO7" s="14">
        <v>3797</v>
      </c>
      <c r="CP7" s="14">
        <v>4446</v>
      </c>
      <c r="CQ7" s="13">
        <v>8243</v>
      </c>
      <c r="CR7" s="14">
        <v>5143</v>
      </c>
      <c r="CS7" s="14">
        <v>1608</v>
      </c>
      <c r="CT7" s="14">
        <v>0</v>
      </c>
      <c r="CU7" s="14">
        <v>255</v>
      </c>
      <c r="CV7" s="14">
        <v>5156</v>
      </c>
      <c r="CW7" s="14">
        <v>24</v>
      </c>
      <c r="CX7" s="14">
        <v>76</v>
      </c>
      <c r="CY7" s="14">
        <v>96</v>
      </c>
      <c r="CZ7" s="14">
        <v>91</v>
      </c>
      <c r="DA7" s="14">
        <v>122.5</v>
      </c>
      <c r="DB7" s="14">
        <v>27329</v>
      </c>
      <c r="DC7" s="14">
        <v>410</v>
      </c>
    </row>
    <row r="8" spans="1:107" ht="15">
      <c r="A8" s="6" t="s">
        <v>175</v>
      </c>
      <c r="B8" s="7">
        <v>0</v>
      </c>
      <c r="C8" s="8">
        <f t="shared" si="3"/>
        <v>13</v>
      </c>
      <c r="D8" s="9">
        <v>10</v>
      </c>
      <c r="E8" s="9">
        <v>3</v>
      </c>
      <c r="F8" s="9">
        <v>15</v>
      </c>
      <c r="G8" s="9">
        <v>10</v>
      </c>
      <c r="H8" s="9">
        <v>0</v>
      </c>
      <c r="I8" s="9">
        <v>6</v>
      </c>
      <c r="J8" s="8">
        <f t="shared" si="4"/>
        <v>34</v>
      </c>
      <c r="K8" s="10">
        <v>1089023</v>
      </c>
      <c r="L8" s="10">
        <v>759743</v>
      </c>
      <c r="M8" s="11">
        <f t="shared" si="5"/>
        <v>329280</v>
      </c>
      <c r="N8" s="15">
        <v>725140</v>
      </c>
      <c r="O8" s="11">
        <f t="shared" si="6"/>
        <v>1814163</v>
      </c>
      <c r="P8" s="10">
        <v>80368</v>
      </c>
      <c r="Q8" s="10">
        <v>455405</v>
      </c>
      <c r="R8" s="10">
        <v>444721</v>
      </c>
      <c r="S8" s="10">
        <v>10684</v>
      </c>
      <c r="T8" s="11">
        <f t="shared" si="7"/>
        <v>174581</v>
      </c>
      <c r="U8" s="10">
        <v>129430</v>
      </c>
      <c r="V8" s="10">
        <v>45151</v>
      </c>
      <c r="W8" s="10">
        <v>0</v>
      </c>
      <c r="X8" s="10">
        <v>0</v>
      </c>
      <c r="Y8" s="10">
        <v>300370</v>
      </c>
      <c r="Z8" s="10" t="s">
        <v>171</v>
      </c>
      <c r="AA8" s="10">
        <v>1927</v>
      </c>
      <c r="AB8" s="10">
        <v>0</v>
      </c>
      <c r="AC8" s="11">
        <f t="shared" si="8"/>
        <v>932283</v>
      </c>
      <c r="AD8" s="10">
        <v>12050</v>
      </c>
      <c r="AE8" s="10">
        <v>606</v>
      </c>
      <c r="AF8" s="10">
        <v>59208</v>
      </c>
      <c r="AG8" s="10">
        <v>48800</v>
      </c>
      <c r="AH8" s="10">
        <v>58757</v>
      </c>
      <c r="AI8" s="11">
        <f>SUM(O8,P8,Q8,T8,W8,X8,Y8,AA8,AB8,AD8,AE8,AF8,AG8,AH8)</f>
        <v>3006235</v>
      </c>
      <c r="AJ8" s="10">
        <v>0</v>
      </c>
      <c r="AK8" s="11">
        <f t="shared" si="9"/>
        <v>3006235</v>
      </c>
      <c r="AL8" s="13">
        <f t="shared" si="10"/>
        <v>4639</v>
      </c>
      <c r="AM8" s="14">
        <v>0</v>
      </c>
      <c r="AN8" s="14">
        <v>4536</v>
      </c>
      <c r="AO8" s="14">
        <v>0</v>
      </c>
      <c r="AP8" s="14" t="s">
        <v>171</v>
      </c>
      <c r="AQ8" s="14" t="s">
        <v>171</v>
      </c>
      <c r="AR8" s="14">
        <v>0</v>
      </c>
      <c r="AS8" s="14">
        <v>103</v>
      </c>
      <c r="AT8" s="14" t="s">
        <v>171</v>
      </c>
      <c r="AU8" s="14">
        <v>221</v>
      </c>
      <c r="AV8" s="14">
        <v>3486</v>
      </c>
      <c r="AW8" s="14"/>
      <c r="AX8" s="14"/>
      <c r="AY8" s="14"/>
      <c r="AZ8" s="14"/>
      <c r="BA8" s="14"/>
      <c r="BB8" s="14">
        <v>3</v>
      </c>
      <c r="BC8" s="14">
        <v>0</v>
      </c>
      <c r="BD8" s="14">
        <v>0</v>
      </c>
      <c r="BE8" s="14">
        <v>0</v>
      </c>
      <c r="BF8" s="14" t="s">
        <v>171</v>
      </c>
      <c r="BG8" s="14" t="s">
        <v>171</v>
      </c>
      <c r="BH8" s="14" t="s">
        <v>171</v>
      </c>
      <c r="BI8" s="14" t="s">
        <v>171</v>
      </c>
      <c r="BJ8" s="13">
        <f t="shared" si="0"/>
        <v>438746</v>
      </c>
      <c r="BK8" s="14">
        <v>41243</v>
      </c>
      <c r="BL8" s="14">
        <v>438746</v>
      </c>
      <c r="BM8" s="14">
        <v>36862</v>
      </c>
      <c r="BN8" s="14"/>
      <c r="BO8" s="14"/>
      <c r="BP8" s="14"/>
      <c r="BQ8" s="14">
        <v>69940</v>
      </c>
      <c r="BR8" s="14">
        <v>751</v>
      </c>
      <c r="BS8" s="14" t="s">
        <v>171</v>
      </c>
      <c r="BT8" s="14">
        <v>584</v>
      </c>
      <c r="BU8" s="14">
        <v>167</v>
      </c>
      <c r="BV8" s="14">
        <v>6406</v>
      </c>
      <c r="BW8" s="14">
        <v>741446</v>
      </c>
      <c r="BX8" s="14">
        <v>2000</v>
      </c>
      <c r="BY8" s="14">
        <v>150</v>
      </c>
      <c r="BZ8" s="14">
        <v>821</v>
      </c>
      <c r="CA8" s="14" t="s">
        <v>171</v>
      </c>
      <c r="CB8" s="14" t="s">
        <v>171</v>
      </c>
      <c r="CC8" s="14" t="s">
        <v>171</v>
      </c>
      <c r="CD8" s="14" t="s">
        <v>171</v>
      </c>
      <c r="CE8" s="14">
        <v>23632</v>
      </c>
      <c r="CF8" s="14">
        <v>34167</v>
      </c>
      <c r="CG8" s="14">
        <v>160</v>
      </c>
      <c r="CH8" s="14">
        <v>12202</v>
      </c>
      <c r="CI8" s="14">
        <v>1892</v>
      </c>
      <c r="CJ8" s="14">
        <v>2765</v>
      </c>
      <c r="CK8" s="13">
        <f t="shared" si="11"/>
        <v>4657</v>
      </c>
      <c r="CL8" s="14">
        <v>3633</v>
      </c>
      <c r="CM8" s="14">
        <v>470</v>
      </c>
      <c r="CN8" s="14">
        <v>2507</v>
      </c>
      <c r="CO8" s="14">
        <v>1673</v>
      </c>
      <c r="CP8" s="14">
        <v>4303</v>
      </c>
      <c r="CQ8" s="13">
        <f t="shared" si="2"/>
        <v>5976</v>
      </c>
      <c r="CR8" s="14">
        <v>4385</v>
      </c>
      <c r="CS8" s="14">
        <v>311</v>
      </c>
      <c r="CT8" s="14">
        <v>1925</v>
      </c>
      <c r="CU8" s="14">
        <v>142</v>
      </c>
      <c r="CV8" s="14">
        <v>4105</v>
      </c>
      <c r="CW8" s="14">
        <v>0</v>
      </c>
      <c r="CX8" s="14">
        <v>0</v>
      </c>
      <c r="CY8" s="14">
        <v>1224</v>
      </c>
      <c r="CZ8" s="14">
        <v>84</v>
      </c>
      <c r="DA8" s="14">
        <v>79</v>
      </c>
      <c r="DB8" s="14">
        <v>8234</v>
      </c>
      <c r="DC8" s="14">
        <v>808</v>
      </c>
    </row>
    <row r="9" spans="1:107" ht="15">
      <c r="A9" s="6" t="s">
        <v>176</v>
      </c>
      <c r="B9" s="7">
        <v>1</v>
      </c>
      <c r="C9" s="8">
        <f t="shared" si="3"/>
        <v>16</v>
      </c>
      <c r="D9" s="9">
        <v>15</v>
      </c>
      <c r="E9" s="9">
        <v>1</v>
      </c>
      <c r="F9" s="9">
        <v>17.5</v>
      </c>
      <c r="G9" s="9">
        <v>14.5</v>
      </c>
      <c r="H9" s="9">
        <v>0</v>
      </c>
      <c r="I9" s="9">
        <v>11.6</v>
      </c>
      <c r="J9" s="8">
        <f t="shared" si="4"/>
        <v>45.1</v>
      </c>
      <c r="K9" s="10">
        <v>1212221</v>
      </c>
      <c r="L9" s="10">
        <v>1070081</v>
      </c>
      <c r="M9" s="11">
        <f t="shared" si="5"/>
        <v>142140</v>
      </c>
      <c r="N9" s="15">
        <v>720214</v>
      </c>
      <c r="O9" s="11">
        <f t="shared" si="6"/>
        <v>1932435</v>
      </c>
      <c r="P9" s="10">
        <v>155029</v>
      </c>
      <c r="Q9" s="10">
        <v>193007</v>
      </c>
      <c r="R9" s="10">
        <v>176754</v>
      </c>
      <c r="S9" s="10">
        <v>16253</v>
      </c>
      <c r="T9" s="11">
        <v>400814</v>
      </c>
      <c r="U9" s="10">
        <v>255313</v>
      </c>
      <c r="V9" s="10">
        <v>145501</v>
      </c>
      <c r="W9" s="10">
        <v>13528</v>
      </c>
      <c r="X9" s="10">
        <v>74916</v>
      </c>
      <c r="Y9" s="10">
        <v>459939</v>
      </c>
      <c r="Z9" s="10">
        <v>459939</v>
      </c>
      <c r="AA9" s="10">
        <v>34214</v>
      </c>
      <c r="AB9" s="10">
        <v>0</v>
      </c>
      <c r="AC9" s="11">
        <f>SUM(Q9,T9,W9,X9,Y9,,AA9,AB9)</f>
        <v>1176418</v>
      </c>
      <c r="AD9" s="10">
        <v>4336</v>
      </c>
      <c r="AE9" s="10" t="s">
        <v>171</v>
      </c>
      <c r="AF9" s="10">
        <v>62282</v>
      </c>
      <c r="AG9" s="10">
        <v>34732</v>
      </c>
      <c r="AH9" s="10">
        <v>101619</v>
      </c>
      <c r="AI9" s="11">
        <f t="shared" si="1"/>
        <v>3466851</v>
      </c>
      <c r="AJ9" s="10">
        <v>0</v>
      </c>
      <c r="AK9" s="11">
        <f t="shared" si="9"/>
        <v>3466851</v>
      </c>
      <c r="AL9" s="13">
        <f t="shared" si="10"/>
        <v>4677</v>
      </c>
      <c r="AM9" s="16">
        <v>7628</v>
      </c>
      <c r="AN9">
        <v>4387</v>
      </c>
      <c r="AO9" s="16">
        <v>4047</v>
      </c>
      <c r="AP9" s="14">
        <v>3324</v>
      </c>
      <c r="AQ9" s="14">
        <v>178</v>
      </c>
      <c r="AR9" s="14">
        <v>222</v>
      </c>
      <c r="AS9" s="14">
        <v>68</v>
      </c>
      <c r="AT9" s="14" t="s">
        <v>171</v>
      </c>
      <c r="AU9" s="14">
        <v>3474</v>
      </c>
      <c r="AV9">
        <v>108</v>
      </c>
      <c r="AW9" s="14">
        <v>0</v>
      </c>
      <c r="AX9" s="14">
        <v>13925</v>
      </c>
      <c r="AY9" s="14">
        <v>0</v>
      </c>
      <c r="AZ9" s="14">
        <v>0</v>
      </c>
      <c r="BA9" s="14">
        <v>689</v>
      </c>
      <c r="BB9">
        <v>56</v>
      </c>
      <c r="BC9" s="14">
        <v>0</v>
      </c>
      <c r="BD9">
        <v>3</v>
      </c>
      <c r="BE9" s="14">
        <v>1</v>
      </c>
      <c r="BF9" s="14">
        <v>280</v>
      </c>
      <c r="BG9" s="14">
        <v>392</v>
      </c>
      <c r="BH9" s="14">
        <v>13</v>
      </c>
      <c r="BI9" s="14">
        <v>0</v>
      </c>
      <c r="BJ9" s="13">
        <f t="shared" si="0"/>
        <v>917590</v>
      </c>
      <c r="BK9" s="14">
        <v>758689</v>
      </c>
      <c r="BL9" s="17">
        <v>801083</v>
      </c>
      <c r="BM9" s="17">
        <v>40280</v>
      </c>
      <c r="BN9" s="14">
        <v>99976</v>
      </c>
      <c r="BO9" s="14">
        <v>16531</v>
      </c>
      <c r="BP9" s="14" t="s">
        <v>171</v>
      </c>
      <c r="BQ9" s="14">
        <v>60704</v>
      </c>
      <c r="BR9" s="14">
        <v>1799</v>
      </c>
      <c r="BS9" s="14" t="s">
        <v>171</v>
      </c>
      <c r="BT9" s="14"/>
      <c r="BU9" s="14"/>
      <c r="BV9" s="14">
        <v>42289</v>
      </c>
      <c r="BW9" s="14">
        <v>873233</v>
      </c>
      <c r="BX9" s="14" t="s">
        <v>171</v>
      </c>
      <c r="BY9" s="14">
        <v>361</v>
      </c>
      <c r="BZ9" s="14">
        <v>9</v>
      </c>
      <c r="CA9" s="14">
        <v>23942</v>
      </c>
      <c r="CB9" s="14">
        <v>6498</v>
      </c>
      <c r="CC9" s="14">
        <v>1122</v>
      </c>
      <c r="CD9" s="14" t="s">
        <v>171</v>
      </c>
      <c r="CE9" s="14">
        <v>54096</v>
      </c>
      <c r="CF9" s="14">
        <v>29293</v>
      </c>
      <c r="CG9" s="14" t="s">
        <v>171</v>
      </c>
      <c r="CH9" s="14">
        <v>48563</v>
      </c>
      <c r="CI9" s="14">
        <v>2892</v>
      </c>
      <c r="CJ9" s="14">
        <v>1972</v>
      </c>
      <c r="CK9" s="13">
        <f t="shared" si="11"/>
        <v>4864</v>
      </c>
      <c r="CL9" s="14">
        <v>3020</v>
      </c>
      <c r="CM9" s="14">
        <v>440</v>
      </c>
      <c r="CN9" s="14">
        <v>7851</v>
      </c>
      <c r="CO9" s="14">
        <v>433</v>
      </c>
      <c r="CP9" s="14">
        <v>1924</v>
      </c>
      <c r="CQ9" s="13">
        <f t="shared" si="2"/>
        <v>2357</v>
      </c>
      <c r="CR9" s="14">
        <v>970</v>
      </c>
      <c r="CS9" s="14">
        <v>107</v>
      </c>
      <c r="CT9" s="14">
        <v>7789</v>
      </c>
      <c r="CU9" s="14">
        <v>115</v>
      </c>
      <c r="CV9" s="14" t="s">
        <v>171</v>
      </c>
      <c r="CW9" s="14">
        <v>660</v>
      </c>
      <c r="CX9" s="14">
        <v>972</v>
      </c>
      <c r="CY9" s="14" t="s">
        <v>171</v>
      </c>
      <c r="CZ9" s="14">
        <v>80</v>
      </c>
      <c r="DA9" s="14">
        <v>111</v>
      </c>
      <c r="DB9" s="14">
        <v>22449</v>
      </c>
      <c r="DC9" s="14">
        <v>588</v>
      </c>
    </row>
    <row r="10" spans="1:107" ht="15">
      <c r="A10" s="6" t="s">
        <v>177</v>
      </c>
      <c r="B10" s="7">
        <v>0</v>
      </c>
      <c r="C10" s="8">
        <f t="shared" si="3"/>
        <v>21.5</v>
      </c>
      <c r="D10" s="9">
        <v>19.5</v>
      </c>
      <c r="E10" s="9">
        <v>2</v>
      </c>
      <c r="F10" s="9">
        <v>46</v>
      </c>
      <c r="G10" s="9">
        <v>35</v>
      </c>
      <c r="H10" s="9">
        <v>0</v>
      </c>
      <c r="I10">
        <v>26.5</v>
      </c>
      <c r="J10" s="8">
        <f t="shared" si="4"/>
        <v>94</v>
      </c>
      <c r="K10" s="10">
        <v>2091018</v>
      </c>
      <c r="L10" s="10">
        <v>1954041</v>
      </c>
      <c r="M10" s="11">
        <f t="shared" si="5"/>
        <v>136977</v>
      </c>
      <c r="N10" s="18">
        <v>2041036</v>
      </c>
      <c r="O10" s="11">
        <f t="shared" si="6"/>
        <v>4132054</v>
      </c>
      <c r="P10" s="10">
        <v>459862</v>
      </c>
      <c r="Q10" s="10">
        <v>365791</v>
      </c>
      <c r="R10" s="10">
        <v>340791</v>
      </c>
      <c r="S10" s="10">
        <v>25000</v>
      </c>
      <c r="T10" s="11">
        <f t="shared" si="7"/>
        <v>685928</v>
      </c>
      <c r="U10" s="10">
        <v>514325</v>
      </c>
      <c r="V10" s="10">
        <v>171603</v>
      </c>
      <c r="W10" s="10">
        <v>67358</v>
      </c>
      <c r="X10" s="10">
        <v>30737</v>
      </c>
      <c r="Y10" s="10">
        <v>691051</v>
      </c>
      <c r="Z10" s="10">
        <v>534888</v>
      </c>
      <c r="AA10" s="10">
        <v>6988.7</v>
      </c>
      <c r="AB10" s="10">
        <v>3697</v>
      </c>
      <c r="AC10" s="11">
        <f t="shared" si="8"/>
        <v>1851550.7</v>
      </c>
      <c r="AD10" s="19">
        <v>20040</v>
      </c>
      <c r="AE10" s="10">
        <v>27528</v>
      </c>
      <c r="AF10" s="10">
        <v>209506</v>
      </c>
      <c r="AG10" s="10">
        <v>68795</v>
      </c>
      <c r="AH10" s="10">
        <v>151118</v>
      </c>
      <c r="AI10" s="11">
        <f t="shared" si="1"/>
        <v>6920453.7</v>
      </c>
      <c r="AJ10" s="10">
        <v>0</v>
      </c>
      <c r="AK10" s="11">
        <f t="shared" si="9"/>
        <v>6920453.7</v>
      </c>
      <c r="AL10" s="13">
        <f t="shared" si="10"/>
        <v>33327</v>
      </c>
      <c r="AM10" s="17">
        <v>63487</v>
      </c>
      <c r="AN10" s="17">
        <v>30272</v>
      </c>
      <c r="AO10" s="17">
        <v>34935</v>
      </c>
      <c r="AP10" s="14">
        <v>28934</v>
      </c>
      <c r="AQ10" s="14">
        <v>1338</v>
      </c>
      <c r="AR10" s="14">
        <v>1708</v>
      </c>
      <c r="AS10" s="14">
        <v>427</v>
      </c>
      <c r="AT10" s="14">
        <v>920</v>
      </c>
      <c r="AU10" s="14">
        <v>26318</v>
      </c>
      <c r="AV10" s="14">
        <v>3442</v>
      </c>
      <c r="AW10" s="14">
        <v>19</v>
      </c>
      <c r="AX10" s="14">
        <v>19</v>
      </c>
      <c r="AY10" s="14">
        <v>12</v>
      </c>
      <c r="AZ10" s="14">
        <v>7</v>
      </c>
      <c r="BA10" s="14">
        <v>9001</v>
      </c>
      <c r="BB10" s="14">
        <v>7197</v>
      </c>
      <c r="BC10" s="14">
        <v>55.72</v>
      </c>
      <c r="BD10" s="14">
        <v>1369</v>
      </c>
      <c r="BE10" s="14">
        <v>0</v>
      </c>
      <c r="BF10" s="14">
        <v>724</v>
      </c>
      <c r="BG10" s="14">
        <v>1729</v>
      </c>
      <c r="BH10" s="14">
        <v>231</v>
      </c>
      <c r="BI10" s="14">
        <v>0</v>
      </c>
      <c r="BJ10" s="13">
        <f t="shared" si="0"/>
        <v>1069613</v>
      </c>
      <c r="BK10" s="17">
        <f>850299</f>
        <v>850299</v>
      </c>
      <c r="BL10" s="17">
        <v>895644</v>
      </c>
      <c r="BM10" s="17">
        <v>41170</v>
      </c>
      <c r="BN10" s="14">
        <v>140778</v>
      </c>
      <c r="BO10" s="14">
        <v>10738</v>
      </c>
      <c r="BP10" s="14">
        <v>22453</v>
      </c>
      <c r="BQ10" s="14">
        <v>256741</v>
      </c>
      <c r="BR10" s="14">
        <v>2219</v>
      </c>
      <c r="BS10" s="14">
        <v>2211</v>
      </c>
      <c r="BT10" s="14">
        <v>1517</v>
      </c>
      <c r="BU10" s="14">
        <v>574</v>
      </c>
      <c r="BV10" s="14">
        <v>16270</v>
      </c>
      <c r="BW10" s="14">
        <v>1534870</v>
      </c>
      <c r="BX10" s="14">
        <v>2307.45</v>
      </c>
      <c r="BY10" s="14">
        <v>142768</v>
      </c>
      <c r="BZ10" s="14">
        <v>1824</v>
      </c>
      <c r="CA10" s="14">
        <v>80481</v>
      </c>
      <c r="CB10" s="14">
        <v>7143</v>
      </c>
      <c r="CC10" s="14">
        <v>13177</v>
      </c>
      <c r="CD10" s="14">
        <v>0</v>
      </c>
      <c r="CE10" s="14">
        <v>178577</v>
      </c>
      <c r="CF10" s="14">
        <v>3961</v>
      </c>
      <c r="CG10" s="14">
        <v>237</v>
      </c>
      <c r="CH10" s="14">
        <v>2420</v>
      </c>
      <c r="CI10" s="14">
        <v>5512</v>
      </c>
      <c r="CJ10" s="14">
        <v>1972</v>
      </c>
      <c r="CK10" s="13">
        <f t="shared" si="11"/>
        <v>7484</v>
      </c>
      <c r="CL10" s="14">
        <v>2772</v>
      </c>
      <c r="CM10" s="14">
        <v>340</v>
      </c>
      <c r="CN10" s="14">
        <v>2927</v>
      </c>
      <c r="CO10" s="14">
        <v>1906</v>
      </c>
      <c r="CP10" s="14">
        <v>6769</v>
      </c>
      <c r="CQ10" s="13">
        <f t="shared" si="2"/>
        <v>8675</v>
      </c>
      <c r="CR10" s="14">
        <v>2012</v>
      </c>
      <c r="CS10" s="14">
        <v>136</v>
      </c>
      <c r="CT10" s="14">
        <v>1211</v>
      </c>
      <c r="CU10" s="14">
        <v>200</v>
      </c>
      <c r="CV10" s="14">
        <v>4831</v>
      </c>
      <c r="CW10" s="14">
        <v>0</v>
      </c>
      <c r="CX10" s="14">
        <v>0</v>
      </c>
      <c r="CY10" s="14">
        <v>1516</v>
      </c>
      <c r="CZ10" s="14">
        <v>69.25</v>
      </c>
      <c r="DA10" s="14">
        <v>200.25</v>
      </c>
      <c r="DB10" s="14" t="s">
        <v>178</v>
      </c>
      <c r="DC10" s="17">
        <f>993+6</f>
        <v>999</v>
      </c>
    </row>
    <row r="11" spans="1:107" ht="15">
      <c r="A11" s="6" t="s">
        <v>179</v>
      </c>
      <c r="B11" s="7">
        <v>1</v>
      </c>
      <c r="C11" s="8">
        <f t="shared" si="3"/>
        <v>27.71</v>
      </c>
      <c r="D11" s="9">
        <v>27.71</v>
      </c>
      <c r="E11" s="9">
        <v>0</v>
      </c>
      <c r="F11" s="9">
        <v>36.76</v>
      </c>
      <c r="G11" s="9">
        <v>27.59</v>
      </c>
      <c r="H11" s="9">
        <v>0</v>
      </c>
      <c r="I11" s="9">
        <v>25.71</v>
      </c>
      <c r="J11" s="8">
        <f t="shared" si="4"/>
        <v>90.18</v>
      </c>
      <c r="K11" s="10">
        <v>2087360</v>
      </c>
      <c r="L11" s="10">
        <v>2087360</v>
      </c>
      <c r="M11" s="11">
        <v>0</v>
      </c>
      <c r="N11" s="15">
        <v>1617226</v>
      </c>
      <c r="O11" s="11">
        <f t="shared" si="6"/>
        <v>3704586</v>
      </c>
      <c r="P11" s="10">
        <v>483644</v>
      </c>
      <c r="Q11" s="10">
        <v>835017</v>
      </c>
      <c r="R11" s="10">
        <v>808504</v>
      </c>
      <c r="S11" s="10">
        <v>26513</v>
      </c>
      <c r="T11" s="11">
        <f t="shared" si="7"/>
        <v>620208</v>
      </c>
      <c r="U11" s="10">
        <v>573790</v>
      </c>
      <c r="V11" s="10">
        <v>46418</v>
      </c>
      <c r="W11" s="10">
        <v>24090</v>
      </c>
      <c r="X11" s="10">
        <v>18310</v>
      </c>
      <c r="Y11" s="10">
        <v>1368302</v>
      </c>
      <c r="Z11" s="10">
        <v>609803</v>
      </c>
      <c r="AA11" s="10">
        <v>163060</v>
      </c>
      <c r="AB11" s="10">
        <v>166</v>
      </c>
      <c r="AC11" s="11">
        <f t="shared" si="8"/>
        <v>3029153</v>
      </c>
      <c r="AD11" s="10">
        <v>16251</v>
      </c>
      <c r="AE11" s="10">
        <v>102460</v>
      </c>
      <c r="AF11" s="10">
        <v>412201</v>
      </c>
      <c r="AG11" s="10">
        <v>71760</v>
      </c>
      <c r="AH11" s="10">
        <v>287829</v>
      </c>
      <c r="AI11" s="11">
        <f>SUM(O11,P11,Q11,T11,W11,X11,Y11,AA11,AB11,AD11,AE11,AF11,AG11,AH11)</f>
        <v>8107884</v>
      </c>
      <c r="AJ11" s="10">
        <v>0</v>
      </c>
      <c r="AK11" s="11">
        <f t="shared" si="9"/>
        <v>8107884</v>
      </c>
      <c r="AL11" s="13">
        <f t="shared" si="10"/>
        <v>27183</v>
      </c>
      <c r="AM11" s="14">
        <v>25396</v>
      </c>
      <c r="AN11" s="14">
        <v>23190</v>
      </c>
      <c r="AO11" s="14">
        <v>3911</v>
      </c>
      <c r="AP11" s="14">
        <v>16421</v>
      </c>
      <c r="AQ11" s="14">
        <v>6769</v>
      </c>
      <c r="AR11" s="14">
        <v>494</v>
      </c>
      <c r="AS11" s="14">
        <v>466</v>
      </c>
      <c r="AT11" s="14">
        <v>3033</v>
      </c>
      <c r="AU11" s="14">
        <v>3237</v>
      </c>
      <c r="AV11" s="14">
        <v>0</v>
      </c>
      <c r="AW11" s="14">
        <v>45</v>
      </c>
      <c r="AX11" s="14">
        <v>45</v>
      </c>
      <c r="AY11" s="14">
        <v>21</v>
      </c>
      <c r="AZ11" s="14">
        <v>1</v>
      </c>
      <c r="BA11" s="14">
        <v>549</v>
      </c>
      <c r="BB11" s="14">
        <v>289</v>
      </c>
      <c r="BC11" s="14">
        <v>1</v>
      </c>
      <c r="BD11" s="14">
        <v>23</v>
      </c>
      <c r="BE11" s="14">
        <v>4</v>
      </c>
      <c r="BF11" s="14">
        <v>82</v>
      </c>
      <c r="BG11" s="14">
        <v>492</v>
      </c>
      <c r="BH11" s="14">
        <v>15</v>
      </c>
      <c r="BI11" s="14">
        <v>391</v>
      </c>
      <c r="BJ11" s="13">
        <f t="shared" si="0"/>
        <v>1282517</v>
      </c>
      <c r="BK11" s="14">
        <v>894213</v>
      </c>
      <c r="BL11" s="14">
        <v>1171535</v>
      </c>
      <c r="BM11" s="14">
        <v>28261</v>
      </c>
      <c r="BN11" s="14">
        <v>76181</v>
      </c>
      <c r="BO11" s="14">
        <v>20466</v>
      </c>
      <c r="BP11" s="14">
        <v>14335</v>
      </c>
      <c r="BQ11" s="14">
        <v>0</v>
      </c>
      <c r="BR11" s="14">
        <v>2067</v>
      </c>
      <c r="BS11" s="14">
        <v>2052</v>
      </c>
      <c r="BT11" s="14">
        <v>1170</v>
      </c>
      <c r="BU11" s="14">
        <v>150</v>
      </c>
      <c r="BV11" s="14">
        <v>9331</v>
      </c>
      <c r="BW11" s="14">
        <v>1149155</v>
      </c>
      <c r="BX11" s="14">
        <v>981</v>
      </c>
      <c r="BY11" s="14">
        <v>10067</v>
      </c>
      <c r="BZ11" s="14">
        <v>20028</v>
      </c>
      <c r="CA11" s="14">
        <v>21890</v>
      </c>
      <c r="CB11" s="14">
        <v>7908</v>
      </c>
      <c r="CC11" s="14">
        <v>3384</v>
      </c>
      <c r="CD11" s="14">
        <v>6472</v>
      </c>
      <c r="CE11" s="14">
        <v>209493</v>
      </c>
      <c r="CF11" s="14">
        <v>195632</v>
      </c>
      <c r="CG11" s="14">
        <v>1442</v>
      </c>
      <c r="CH11" s="14">
        <v>9773</v>
      </c>
      <c r="CI11" s="14">
        <v>6317</v>
      </c>
      <c r="CJ11" s="14">
        <v>8712</v>
      </c>
      <c r="CK11" s="13">
        <f t="shared" si="11"/>
        <v>15029</v>
      </c>
      <c r="CL11" s="14">
        <v>5913</v>
      </c>
      <c r="CM11" s="14">
        <v>659</v>
      </c>
      <c r="CN11" s="14">
        <v>9789</v>
      </c>
      <c r="CO11" s="14">
        <v>20674</v>
      </c>
      <c r="CP11" s="14">
        <v>11022</v>
      </c>
      <c r="CQ11" s="13">
        <f t="shared" si="2"/>
        <v>31696</v>
      </c>
      <c r="CR11" s="14">
        <v>12007</v>
      </c>
      <c r="CS11" s="14">
        <v>1086</v>
      </c>
      <c r="CT11" s="14">
        <v>9042</v>
      </c>
      <c r="CU11" s="14">
        <v>684</v>
      </c>
      <c r="CV11" s="14">
        <v>18645</v>
      </c>
      <c r="CW11" s="14">
        <v>15</v>
      </c>
      <c r="CX11" s="14">
        <v>6</v>
      </c>
      <c r="CY11" s="14">
        <v>339</v>
      </c>
      <c r="CZ11" s="14">
        <v>83.5</v>
      </c>
      <c r="DA11" s="14">
        <v>176</v>
      </c>
      <c r="DB11" s="14">
        <v>38978</v>
      </c>
      <c r="DC11" s="14">
        <v>1150</v>
      </c>
    </row>
    <row r="12" spans="1:107" ht="15">
      <c r="A12" s="6" t="s">
        <v>180</v>
      </c>
      <c r="B12" s="7">
        <v>0</v>
      </c>
      <c r="C12" s="8">
        <f t="shared" si="3"/>
        <v>13.5</v>
      </c>
      <c r="D12" s="9">
        <v>10.5</v>
      </c>
      <c r="E12" s="9">
        <v>3</v>
      </c>
      <c r="F12" s="9">
        <v>16.75</v>
      </c>
      <c r="G12" s="9">
        <v>12.75</v>
      </c>
      <c r="H12" s="9">
        <v>0</v>
      </c>
      <c r="I12" s="9">
        <v>8.95</v>
      </c>
      <c r="J12" s="8">
        <f t="shared" si="4"/>
        <v>39.2</v>
      </c>
      <c r="K12" s="10">
        <v>1059711</v>
      </c>
      <c r="L12" s="10">
        <v>956142</v>
      </c>
      <c r="M12" s="11">
        <f t="shared" si="5"/>
        <v>103569</v>
      </c>
      <c r="N12" s="15">
        <v>893423</v>
      </c>
      <c r="O12" s="11">
        <f t="shared" si="6"/>
        <v>1953134</v>
      </c>
      <c r="P12" s="10">
        <v>92253</v>
      </c>
      <c r="Q12" s="10">
        <v>120248</v>
      </c>
      <c r="R12" s="10">
        <v>120248</v>
      </c>
      <c r="S12" s="10">
        <v>0</v>
      </c>
      <c r="T12" s="11">
        <f t="shared" si="7"/>
        <v>108211</v>
      </c>
      <c r="U12" s="10">
        <v>85436</v>
      </c>
      <c r="V12" s="10">
        <v>22775</v>
      </c>
      <c r="W12" s="10">
        <v>15239</v>
      </c>
      <c r="X12" s="10">
        <v>7878</v>
      </c>
      <c r="Y12" s="10">
        <v>418245</v>
      </c>
      <c r="Z12" s="10">
        <v>418245</v>
      </c>
      <c r="AA12" s="10">
        <v>7748</v>
      </c>
      <c r="AB12" s="10">
        <v>0</v>
      </c>
      <c r="AC12" s="11">
        <f t="shared" si="8"/>
        <v>677569</v>
      </c>
      <c r="AD12" s="10">
        <v>2900</v>
      </c>
      <c r="AE12" s="10">
        <v>53024</v>
      </c>
      <c r="AF12" s="10">
        <v>140401</v>
      </c>
      <c r="AG12" s="10">
        <v>31646</v>
      </c>
      <c r="AH12" s="10">
        <v>117651</v>
      </c>
      <c r="AI12" s="11">
        <f t="shared" si="1"/>
        <v>3068578</v>
      </c>
      <c r="AJ12" s="10">
        <v>745306</v>
      </c>
      <c r="AK12" s="11">
        <f t="shared" si="9"/>
        <v>3813884</v>
      </c>
      <c r="AL12" s="13">
        <f t="shared" si="10"/>
        <v>3006</v>
      </c>
      <c r="AM12" s="14" t="s">
        <v>171</v>
      </c>
      <c r="AN12" s="14">
        <v>2683</v>
      </c>
      <c r="AO12" s="14">
        <v>7546</v>
      </c>
      <c r="AP12" s="14">
        <v>936</v>
      </c>
      <c r="AQ12" s="14">
        <v>7729</v>
      </c>
      <c r="AR12" s="14">
        <v>254</v>
      </c>
      <c r="AS12" s="14">
        <v>3</v>
      </c>
      <c r="AT12" s="14">
        <v>66</v>
      </c>
      <c r="AU12" s="14">
        <v>4120</v>
      </c>
      <c r="AV12" s="14">
        <v>1256</v>
      </c>
      <c r="AW12" s="14">
        <v>0</v>
      </c>
      <c r="AX12" s="14">
        <v>0</v>
      </c>
      <c r="AY12" s="14">
        <v>0</v>
      </c>
      <c r="AZ12" s="14">
        <v>0</v>
      </c>
      <c r="BA12" s="14">
        <v>3660</v>
      </c>
      <c r="BB12" s="14">
        <v>1489</v>
      </c>
      <c r="BC12" s="14">
        <v>12</v>
      </c>
      <c r="BD12" s="14">
        <v>701</v>
      </c>
      <c r="BE12" s="14">
        <v>0</v>
      </c>
      <c r="BF12" s="14">
        <v>761</v>
      </c>
      <c r="BG12" s="14">
        <v>485</v>
      </c>
      <c r="BH12" s="14">
        <v>153</v>
      </c>
      <c r="BI12" s="14">
        <v>3237</v>
      </c>
      <c r="BJ12" s="13">
        <f t="shared" si="0"/>
        <v>575566</v>
      </c>
      <c r="BK12" s="14" t="s">
        <v>171</v>
      </c>
      <c r="BL12" s="14">
        <v>517694</v>
      </c>
      <c r="BM12" s="14">
        <v>39763</v>
      </c>
      <c r="BN12" s="14">
        <v>43998</v>
      </c>
      <c r="BO12" s="14">
        <v>11260</v>
      </c>
      <c r="BP12" s="14">
        <v>2614</v>
      </c>
      <c r="BQ12" s="14">
        <v>390114</v>
      </c>
      <c r="BR12" s="14">
        <v>1093</v>
      </c>
      <c r="BS12" s="14">
        <v>792</v>
      </c>
      <c r="BT12" s="14">
        <v>668</v>
      </c>
      <c r="BU12" s="14">
        <v>196</v>
      </c>
      <c r="BV12" s="14">
        <v>9415</v>
      </c>
      <c r="BW12" s="14">
        <v>603245</v>
      </c>
      <c r="BX12" s="14">
        <v>9820</v>
      </c>
      <c r="BY12" s="14">
        <v>30802</v>
      </c>
      <c r="BZ12" s="14">
        <v>8262</v>
      </c>
      <c r="CA12" s="14">
        <v>16458</v>
      </c>
      <c r="CB12" s="14">
        <v>7298</v>
      </c>
      <c r="CC12" s="14">
        <v>1691</v>
      </c>
      <c r="CD12" s="14">
        <v>339283</v>
      </c>
      <c r="CE12" s="14">
        <v>88049</v>
      </c>
      <c r="CF12" s="14">
        <v>83564</v>
      </c>
      <c r="CG12" s="14">
        <v>108</v>
      </c>
      <c r="CH12" s="14">
        <v>198325</v>
      </c>
      <c r="CI12" s="14">
        <v>2642</v>
      </c>
      <c r="CJ12" s="14">
        <v>3485</v>
      </c>
      <c r="CK12" s="13">
        <f t="shared" si="11"/>
        <v>6127</v>
      </c>
      <c r="CL12" s="14">
        <v>3072</v>
      </c>
      <c r="CM12" s="14">
        <v>217</v>
      </c>
      <c r="CN12" s="14">
        <v>0</v>
      </c>
      <c r="CO12" s="14">
        <v>3059</v>
      </c>
      <c r="CP12" s="14">
        <v>4187</v>
      </c>
      <c r="CQ12" s="13">
        <f t="shared" si="2"/>
        <v>7246</v>
      </c>
      <c r="CR12" s="14">
        <v>3622</v>
      </c>
      <c r="CS12" s="14">
        <v>288</v>
      </c>
      <c r="CT12" s="14">
        <v>0</v>
      </c>
      <c r="CU12" s="14">
        <v>84</v>
      </c>
      <c r="CV12" s="14">
        <v>2411</v>
      </c>
      <c r="CW12" s="14">
        <v>0</v>
      </c>
      <c r="CX12" s="14">
        <v>0</v>
      </c>
      <c r="CY12" s="14">
        <v>0</v>
      </c>
      <c r="CZ12" s="14">
        <v>94</v>
      </c>
      <c r="DA12" s="14">
        <v>93</v>
      </c>
      <c r="DB12" s="14">
        <v>16376</v>
      </c>
      <c r="DC12" s="14">
        <v>246</v>
      </c>
    </row>
    <row r="13" spans="1:107" ht="15">
      <c r="A13" s="6" t="s">
        <v>181</v>
      </c>
      <c r="B13" s="7">
        <v>1</v>
      </c>
      <c r="C13" s="8">
        <f t="shared" si="3"/>
        <v>38</v>
      </c>
      <c r="D13" s="9">
        <v>24</v>
      </c>
      <c r="E13" s="9">
        <v>14</v>
      </c>
      <c r="F13" s="9">
        <v>27</v>
      </c>
      <c r="G13" s="9">
        <v>22</v>
      </c>
      <c r="H13" s="9">
        <v>5</v>
      </c>
      <c r="I13" s="9">
        <v>17.7</v>
      </c>
      <c r="J13" s="8">
        <f t="shared" si="4"/>
        <v>87.7</v>
      </c>
      <c r="K13" s="10">
        <v>2572654</v>
      </c>
      <c r="L13" s="10">
        <v>1689068</v>
      </c>
      <c r="M13" s="11">
        <f t="shared" si="5"/>
        <v>883586</v>
      </c>
      <c r="N13" s="15">
        <v>1385783</v>
      </c>
      <c r="O13" s="11">
        <f t="shared" si="6"/>
        <v>3958437</v>
      </c>
      <c r="P13" s="10">
        <v>368510</v>
      </c>
      <c r="Q13" s="10">
        <v>313886</v>
      </c>
      <c r="R13" s="10">
        <v>278035</v>
      </c>
      <c r="S13" s="10">
        <v>35851</v>
      </c>
      <c r="T13" s="11">
        <f t="shared" si="7"/>
        <v>419694</v>
      </c>
      <c r="U13" s="10">
        <v>328099</v>
      </c>
      <c r="V13" s="10">
        <v>91595</v>
      </c>
      <c r="W13" s="10">
        <v>17575</v>
      </c>
      <c r="X13" s="10">
        <v>42423</v>
      </c>
      <c r="Y13" s="10">
        <v>1395130</v>
      </c>
      <c r="Z13" s="10">
        <v>287619</v>
      </c>
      <c r="AA13" s="10">
        <v>38760</v>
      </c>
      <c r="AB13" s="10">
        <v>17131</v>
      </c>
      <c r="AC13" s="11">
        <f t="shared" si="8"/>
        <v>2244599</v>
      </c>
      <c r="AD13" s="10">
        <v>10654</v>
      </c>
      <c r="AE13" s="10">
        <v>181525</v>
      </c>
      <c r="AF13" s="10">
        <v>1190290</v>
      </c>
      <c r="AG13" s="10">
        <v>129889</v>
      </c>
      <c r="AH13" s="10">
        <v>866957</v>
      </c>
      <c r="AI13" s="11">
        <f t="shared" si="1"/>
        <v>8950861</v>
      </c>
      <c r="AJ13" s="10">
        <v>0</v>
      </c>
      <c r="AK13" s="11">
        <f t="shared" si="9"/>
        <v>8950861</v>
      </c>
      <c r="AL13" s="13">
        <f t="shared" si="10"/>
        <v>20438</v>
      </c>
      <c r="AM13" s="14">
        <v>5874</v>
      </c>
      <c r="AN13" s="14">
        <v>6768</v>
      </c>
      <c r="AO13" s="14">
        <v>2708</v>
      </c>
      <c r="AP13" s="14">
        <v>6321</v>
      </c>
      <c r="AQ13" s="14">
        <v>447</v>
      </c>
      <c r="AR13" s="14">
        <v>3079</v>
      </c>
      <c r="AS13" s="14">
        <v>474</v>
      </c>
      <c r="AT13" s="14">
        <v>10117</v>
      </c>
      <c r="AU13" s="14">
        <v>47270</v>
      </c>
      <c r="AV13" s="14">
        <v>0</v>
      </c>
      <c r="AW13" s="14">
        <v>53</v>
      </c>
      <c r="AX13" s="14">
        <v>37</v>
      </c>
      <c r="AY13" s="14">
        <v>53</v>
      </c>
      <c r="AZ13" s="14">
        <v>11</v>
      </c>
      <c r="BA13" s="14">
        <v>9051</v>
      </c>
      <c r="BB13" s="14">
        <v>118</v>
      </c>
      <c r="BC13" s="14">
        <v>84</v>
      </c>
      <c r="BD13" s="14">
        <v>869</v>
      </c>
      <c r="BE13" s="14">
        <v>0</v>
      </c>
      <c r="BF13" s="14">
        <v>1408</v>
      </c>
      <c r="BG13" s="14">
        <v>477</v>
      </c>
      <c r="BH13" s="14">
        <v>0</v>
      </c>
      <c r="BI13" s="14">
        <v>0</v>
      </c>
      <c r="BJ13" s="13">
        <f t="shared" si="0"/>
        <v>1079104</v>
      </c>
      <c r="BK13" s="14">
        <v>970101</v>
      </c>
      <c r="BL13" s="14">
        <v>785404</v>
      </c>
      <c r="BM13" s="14">
        <v>93482</v>
      </c>
      <c r="BN13" s="14">
        <v>249011</v>
      </c>
      <c r="BO13" s="14">
        <v>34572</v>
      </c>
      <c r="BP13" s="14">
        <v>10117</v>
      </c>
      <c r="BQ13" s="14">
        <v>0</v>
      </c>
      <c r="BR13" s="14">
        <v>2177</v>
      </c>
      <c r="BS13" s="14">
        <v>821</v>
      </c>
      <c r="BT13" s="14">
        <v>2118</v>
      </c>
      <c r="BU13" s="14">
        <v>1342</v>
      </c>
      <c r="BV13" s="14">
        <v>29489</v>
      </c>
      <c r="BW13" s="14">
        <v>1503301</v>
      </c>
      <c r="BX13" s="14">
        <v>128610</v>
      </c>
      <c r="BY13" s="14">
        <v>51191</v>
      </c>
      <c r="BZ13" s="14">
        <v>13884</v>
      </c>
      <c r="CA13" s="14">
        <v>19689</v>
      </c>
      <c r="CB13" s="14">
        <v>18032</v>
      </c>
      <c r="CC13" s="14">
        <v>0</v>
      </c>
      <c r="CD13" s="14">
        <v>0</v>
      </c>
      <c r="CE13" s="14">
        <v>203412</v>
      </c>
      <c r="CF13" s="14">
        <v>60788</v>
      </c>
      <c r="CG13" s="14">
        <v>2466</v>
      </c>
      <c r="CH13" s="14">
        <v>59698</v>
      </c>
      <c r="CI13" s="14">
        <v>1798</v>
      </c>
      <c r="CJ13" s="14">
        <v>2778</v>
      </c>
      <c r="CK13" s="13">
        <f t="shared" si="11"/>
        <v>4576</v>
      </c>
      <c r="CL13" s="14">
        <v>2544</v>
      </c>
      <c r="CM13" s="14">
        <v>193</v>
      </c>
      <c r="CN13" s="14">
        <v>11844</v>
      </c>
      <c r="CO13" s="14">
        <v>4107</v>
      </c>
      <c r="CP13" s="14">
        <v>12308</v>
      </c>
      <c r="CQ13" s="13">
        <f t="shared" si="2"/>
        <v>16415</v>
      </c>
      <c r="CR13" s="14">
        <v>5115</v>
      </c>
      <c r="CS13" s="14">
        <v>466</v>
      </c>
      <c r="CT13" s="14">
        <v>26199</v>
      </c>
      <c r="CU13" s="14">
        <v>565</v>
      </c>
      <c r="CV13" s="14">
        <v>13002</v>
      </c>
      <c r="CW13" s="14">
        <v>562</v>
      </c>
      <c r="CX13" s="14">
        <v>10654</v>
      </c>
      <c r="CY13" s="14">
        <v>328</v>
      </c>
      <c r="CZ13" s="14">
        <v>93</v>
      </c>
      <c r="DA13" s="14">
        <v>160</v>
      </c>
      <c r="DB13" s="14">
        <v>36980</v>
      </c>
      <c r="DC13" s="14">
        <v>649</v>
      </c>
    </row>
    <row r="14" spans="1:107" ht="15">
      <c r="A14" s="6" t="s">
        <v>182</v>
      </c>
      <c r="B14" s="7">
        <v>0</v>
      </c>
      <c r="C14" s="8">
        <f t="shared" si="3"/>
        <v>18</v>
      </c>
      <c r="D14" s="9">
        <v>15</v>
      </c>
      <c r="E14" s="9">
        <v>3</v>
      </c>
      <c r="F14" s="9">
        <v>20.5</v>
      </c>
      <c r="G14" s="9">
        <v>15</v>
      </c>
      <c r="H14" s="9">
        <v>1</v>
      </c>
      <c r="I14" s="9">
        <v>18.1</v>
      </c>
      <c r="J14" s="8">
        <f t="shared" si="4"/>
        <v>57.6</v>
      </c>
      <c r="K14" s="10">
        <v>1601480</v>
      </c>
      <c r="L14" s="10">
        <v>1234737</v>
      </c>
      <c r="M14" s="11">
        <f t="shared" si="5"/>
        <v>366743</v>
      </c>
      <c r="N14" s="15">
        <v>909468</v>
      </c>
      <c r="O14" s="11">
        <f t="shared" si="6"/>
        <v>2510948</v>
      </c>
      <c r="P14" s="10">
        <v>295171</v>
      </c>
      <c r="Q14" s="10">
        <v>222976</v>
      </c>
      <c r="R14" s="10">
        <v>222376</v>
      </c>
      <c r="S14" s="10">
        <v>600</v>
      </c>
      <c r="T14" s="11">
        <f t="shared" si="7"/>
        <v>288152</v>
      </c>
      <c r="U14" s="10">
        <v>222713</v>
      </c>
      <c r="V14" s="10">
        <v>65439</v>
      </c>
      <c r="W14" s="10">
        <v>77</v>
      </c>
      <c r="X14" s="10">
        <v>756</v>
      </c>
      <c r="Y14" s="10">
        <v>561262</v>
      </c>
      <c r="Z14" s="10">
        <v>561262</v>
      </c>
      <c r="AA14" s="10">
        <v>1471</v>
      </c>
      <c r="AB14" s="10">
        <v>0</v>
      </c>
      <c r="AC14" s="11">
        <f t="shared" si="8"/>
        <v>1074694</v>
      </c>
      <c r="AD14" s="10">
        <v>23148</v>
      </c>
      <c r="AE14" s="10">
        <v>100396</v>
      </c>
      <c r="AF14" s="10">
        <v>189000</v>
      </c>
      <c r="AG14" s="10">
        <v>237771</v>
      </c>
      <c r="AH14" s="10"/>
      <c r="AI14" s="11">
        <f t="shared" si="1"/>
        <v>4431128</v>
      </c>
      <c r="AJ14" s="10">
        <v>957057</v>
      </c>
      <c r="AK14" s="11">
        <f t="shared" si="9"/>
        <v>5388185</v>
      </c>
      <c r="AL14" s="13">
        <f t="shared" si="10"/>
        <v>6965</v>
      </c>
      <c r="AM14" s="14">
        <v>8116</v>
      </c>
      <c r="AN14" s="14">
        <v>5639</v>
      </c>
      <c r="AO14" s="14">
        <v>4296</v>
      </c>
      <c r="AP14" s="14">
        <v>4405</v>
      </c>
      <c r="AQ14" s="14">
        <v>1234</v>
      </c>
      <c r="AR14" s="14">
        <v>1228</v>
      </c>
      <c r="AS14" s="14">
        <v>98</v>
      </c>
      <c r="AT14" s="14">
        <v>0</v>
      </c>
      <c r="AU14" s="14">
        <v>3188</v>
      </c>
      <c r="AV14" s="14">
        <v>730</v>
      </c>
      <c r="AW14" s="14">
        <v>2</v>
      </c>
      <c r="AX14" s="14">
        <v>2</v>
      </c>
      <c r="AY14" s="14">
        <v>2</v>
      </c>
      <c r="AZ14" s="14">
        <v>0</v>
      </c>
      <c r="BA14" s="14">
        <v>2850</v>
      </c>
      <c r="BB14" s="14">
        <v>4</v>
      </c>
      <c r="BC14" s="14">
        <v>0</v>
      </c>
      <c r="BD14" s="14">
        <v>4</v>
      </c>
      <c r="BE14" s="14">
        <v>0</v>
      </c>
      <c r="BF14" s="14">
        <v>132</v>
      </c>
      <c r="BG14" s="14">
        <v>93</v>
      </c>
      <c r="BH14" s="14">
        <v>96</v>
      </c>
      <c r="BI14" s="14">
        <v>0</v>
      </c>
      <c r="BJ14" s="13">
        <f t="shared" si="0"/>
        <v>1211091</v>
      </c>
      <c r="BK14" s="14">
        <v>737933</v>
      </c>
      <c r="BL14" s="14">
        <v>982670</v>
      </c>
      <c r="BM14" s="14">
        <v>38951</v>
      </c>
      <c r="BN14" s="14">
        <v>196784</v>
      </c>
      <c r="BO14" s="14">
        <v>31618</v>
      </c>
      <c r="BP14" s="14">
        <v>19</v>
      </c>
      <c r="BQ14" s="14">
        <v>928903</v>
      </c>
      <c r="BR14" s="14">
        <v>718</v>
      </c>
      <c r="BS14" s="14">
        <v>703</v>
      </c>
      <c r="BT14" s="14">
        <v>715</v>
      </c>
      <c r="BU14" s="14">
        <v>2</v>
      </c>
      <c r="BV14" s="14">
        <v>26104</v>
      </c>
      <c r="BW14" s="14">
        <v>1109804</v>
      </c>
      <c r="BX14" s="14">
        <v>0</v>
      </c>
      <c r="BY14" s="14">
        <v>291</v>
      </c>
      <c r="BZ14" s="14">
        <v>21811</v>
      </c>
      <c r="CA14" s="14">
        <v>3569</v>
      </c>
      <c r="CB14" s="14">
        <v>8243</v>
      </c>
      <c r="CC14" s="14">
        <v>2115</v>
      </c>
      <c r="CD14" s="14">
        <v>0</v>
      </c>
      <c r="CE14" s="14">
        <v>101927</v>
      </c>
      <c r="CF14" s="14">
        <v>196044</v>
      </c>
      <c r="CG14" s="14">
        <v>524</v>
      </c>
      <c r="CH14" s="14">
        <v>100496</v>
      </c>
      <c r="CI14" s="14">
        <v>3410</v>
      </c>
      <c r="CJ14" s="14">
        <v>4735</v>
      </c>
      <c r="CK14" s="13">
        <f t="shared" si="11"/>
        <v>8145</v>
      </c>
      <c r="CL14" s="14">
        <v>4704</v>
      </c>
      <c r="CM14" s="14">
        <v>578</v>
      </c>
      <c r="CN14" s="14">
        <v>0</v>
      </c>
      <c r="CO14" s="14">
        <v>4638</v>
      </c>
      <c r="CP14" s="14">
        <v>3634</v>
      </c>
      <c r="CQ14" s="13">
        <f t="shared" si="2"/>
        <v>8272</v>
      </c>
      <c r="CR14" s="14">
        <v>4544</v>
      </c>
      <c r="CS14" s="14">
        <v>795</v>
      </c>
      <c r="CT14" s="14">
        <v>0</v>
      </c>
      <c r="CU14" s="14">
        <v>684</v>
      </c>
      <c r="CV14" s="14">
        <v>17794</v>
      </c>
      <c r="CW14" s="14">
        <v>50</v>
      </c>
      <c r="CX14" s="14">
        <v>52</v>
      </c>
      <c r="CY14" s="14">
        <v>782</v>
      </c>
      <c r="CZ14" s="14">
        <v>85</v>
      </c>
      <c r="DA14" s="14">
        <v>113</v>
      </c>
      <c r="DB14" s="14">
        <v>26266</v>
      </c>
      <c r="DC14" s="14">
        <v>958</v>
      </c>
    </row>
    <row r="15" spans="1:107" ht="15">
      <c r="A15" s="6" t="s">
        <v>183</v>
      </c>
      <c r="B15" s="7">
        <v>2</v>
      </c>
      <c r="C15" s="8">
        <f t="shared" si="3"/>
        <v>4</v>
      </c>
      <c r="D15" s="9">
        <v>4</v>
      </c>
      <c r="E15" s="9">
        <v>0</v>
      </c>
      <c r="F15" s="9">
        <v>1</v>
      </c>
      <c r="G15" s="9">
        <v>1</v>
      </c>
      <c r="H15" s="9">
        <v>0</v>
      </c>
      <c r="I15" s="9">
        <v>2</v>
      </c>
      <c r="J15" s="8">
        <f t="shared" si="4"/>
        <v>7</v>
      </c>
      <c r="K15" s="10">
        <v>246347</v>
      </c>
      <c r="L15" s="10">
        <v>246347</v>
      </c>
      <c r="M15" s="11">
        <v>0</v>
      </c>
      <c r="N15" s="15">
        <v>50051</v>
      </c>
      <c r="O15" s="11">
        <f t="shared" si="6"/>
        <v>296398</v>
      </c>
      <c r="P15" s="10">
        <v>21747</v>
      </c>
      <c r="Q15" s="10">
        <v>62581</v>
      </c>
      <c r="R15" s="10">
        <v>62581</v>
      </c>
      <c r="S15" s="10">
        <v>0</v>
      </c>
      <c r="T15" s="11">
        <f t="shared" si="7"/>
        <v>41466</v>
      </c>
      <c r="U15" s="10">
        <v>41466</v>
      </c>
      <c r="V15" s="10">
        <v>0</v>
      </c>
      <c r="W15" s="10">
        <v>0</v>
      </c>
      <c r="X15" s="10">
        <v>1399</v>
      </c>
      <c r="Y15" s="10">
        <v>18676</v>
      </c>
      <c r="Z15" s="10">
        <v>18676</v>
      </c>
      <c r="AA15" s="10">
        <v>0</v>
      </c>
      <c r="AB15" s="10">
        <v>0</v>
      </c>
      <c r="AC15" s="11">
        <f t="shared" si="8"/>
        <v>124122</v>
      </c>
      <c r="AD15" s="10">
        <v>0</v>
      </c>
      <c r="AE15" s="10">
        <v>26918</v>
      </c>
      <c r="AF15" s="10">
        <v>4714</v>
      </c>
      <c r="AG15" s="10">
        <v>0</v>
      </c>
      <c r="AH15" s="10">
        <v>31525</v>
      </c>
      <c r="AI15" s="11">
        <f t="shared" si="1"/>
        <v>505424</v>
      </c>
      <c r="AJ15" s="10">
        <v>122419</v>
      </c>
      <c r="AK15" s="11">
        <f t="shared" si="9"/>
        <v>627843</v>
      </c>
      <c r="AL15" s="13">
        <f t="shared" si="10"/>
        <v>1297</v>
      </c>
      <c r="AM15" s="14">
        <v>1297</v>
      </c>
      <c r="AN15" s="14">
        <v>1177</v>
      </c>
      <c r="AO15" s="14">
        <v>1178</v>
      </c>
      <c r="AP15" s="14">
        <v>59</v>
      </c>
      <c r="AQ15" s="14">
        <v>144</v>
      </c>
      <c r="AR15" s="14">
        <v>120</v>
      </c>
      <c r="AS15" s="14">
        <v>0</v>
      </c>
      <c r="AT15" s="14">
        <v>0</v>
      </c>
      <c r="AU15" s="14">
        <v>60</v>
      </c>
      <c r="AV15" s="14" t="s">
        <v>171</v>
      </c>
      <c r="AW15" s="14">
        <v>0</v>
      </c>
      <c r="AX15" s="14">
        <v>0</v>
      </c>
      <c r="AY15" s="14">
        <v>0</v>
      </c>
      <c r="AZ15" s="14">
        <v>0</v>
      </c>
      <c r="BA15" s="14">
        <v>15830</v>
      </c>
      <c r="BB15" s="14">
        <v>0</v>
      </c>
      <c r="BC15" s="14">
        <v>0</v>
      </c>
      <c r="BD15" s="14">
        <v>0</v>
      </c>
      <c r="BE15" s="14">
        <v>0</v>
      </c>
      <c r="BF15" s="14">
        <v>4</v>
      </c>
      <c r="BG15" s="14">
        <v>383</v>
      </c>
      <c r="BH15" s="14">
        <v>4</v>
      </c>
      <c r="BI15" s="14">
        <v>0</v>
      </c>
      <c r="BJ15" s="13">
        <f t="shared" si="0"/>
        <v>39176</v>
      </c>
      <c r="BK15" s="14">
        <v>31995</v>
      </c>
      <c r="BL15" s="14">
        <v>38691</v>
      </c>
      <c r="BM15" s="14">
        <v>6696</v>
      </c>
      <c r="BN15" s="14">
        <v>485</v>
      </c>
      <c r="BO15" s="14">
        <v>0</v>
      </c>
      <c r="BP15" s="14">
        <v>0</v>
      </c>
      <c r="BQ15" s="14" t="s">
        <v>171</v>
      </c>
      <c r="BR15" s="14">
        <v>260</v>
      </c>
      <c r="BS15" s="14">
        <v>260</v>
      </c>
      <c r="BT15" s="14">
        <v>237</v>
      </c>
      <c r="BU15" s="14">
        <v>0</v>
      </c>
      <c r="BV15" s="14">
        <v>38806</v>
      </c>
      <c r="BW15" s="14">
        <v>20682</v>
      </c>
      <c r="BX15" s="14">
        <v>566</v>
      </c>
      <c r="BY15" s="14">
        <v>151</v>
      </c>
      <c r="BZ15" s="14">
        <v>29</v>
      </c>
      <c r="CA15" s="14">
        <v>33</v>
      </c>
      <c r="CB15" s="14">
        <v>966</v>
      </c>
      <c r="CC15" s="14">
        <v>11</v>
      </c>
      <c r="CD15" s="14">
        <v>0</v>
      </c>
      <c r="CE15" s="14">
        <v>10940</v>
      </c>
      <c r="CF15" s="14">
        <v>1124</v>
      </c>
      <c r="CG15" s="14">
        <v>0</v>
      </c>
      <c r="CH15" s="14">
        <v>5030</v>
      </c>
      <c r="CI15" s="14">
        <v>173</v>
      </c>
      <c r="CJ15" s="14">
        <v>22</v>
      </c>
      <c r="CK15" s="13">
        <f t="shared" si="11"/>
        <v>195</v>
      </c>
      <c r="CL15" s="14">
        <v>71</v>
      </c>
      <c r="CM15" s="14">
        <v>20</v>
      </c>
      <c r="CN15" s="14">
        <v>0</v>
      </c>
      <c r="CO15" s="14">
        <v>468</v>
      </c>
      <c r="CP15" s="14">
        <v>57</v>
      </c>
      <c r="CQ15" s="13">
        <f t="shared" si="2"/>
        <v>525</v>
      </c>
      <c r="CR15" s="14">
        <v>313</v>
      </c>
      <c r="CS15" s="14">
        <v>35</v>
      </c>
      <c r="CT15" s="14">
        <v>0</v>
      </c>
      <c r="CU15" s="14">
        <v>46</v>
      </c>
      <c r="CV15" s="14">
        <v>1107</v>
      </c>
      <c r="CW15" s="14">
        <v>118</v>
      </c>
      <c r="CX15" s="14">
        <v>80</v>
      </c>
      <c r="CY15" s="14">
        <v>0</v>
      </c>
      <c r="CZ15" s="14">
        <v>79</v>
      </c>
      <c r="DA15" s="14">
        <v>65</v>
      </c>
      <c r="DB15" s="14">
        <v>2844</v>
      </c>
      <c r="DC15" s="14">
        <v>29.4</v>
      </c>
    </row>
    <row r="16" spans="1:107" ht="15">
      <c r="A16" s="6" t="s">
        <v>184</v>
      </c>
      <c r="B16" s="7">
        <v>0</v>
      </c>
      <c r="C16" s="8">
        <f t="shared" si="3"/>
        <v>8.29</v>
      </c>
      <c r="D16" s="9">
        <v>8.29</v>
      </c>
      <c r="E16" s="9">
        <v>0</v>
      </c>
      <c r="F16" s="9">
        <v>6.61</v>
      </c>
      <c r="G16" s="9">
        <v>5.53</v>
      </c>
      <c r="H16" s="9">
        <v>0</v>
      </c>
      <c r="I16" s="9">
        <v>1.34</v>
      </c>
      <c r="J16" s="8">
        <f t="shared" si="4"/>
        <v>16.24</v>
      </c>
      <c r="K16" s="10">
        <v>697158</v>
      </c>
      <c r="L16" s="10">
        <v>697158</v>
      </c>
      <c r="M16" s="11">
        <f t="shared" si="5"/>
        <v>0</v>
      </c>
      <c r="N16" s="15">
        <v>297961</v>
      </c>
      <c r="O16" s="11">
        <f t="shared" si="6"/>
        <v>995119</v>
      </c>
      <c r="P16" s="10">
        <v>22248</v>
      </c>
      <c r="Q16" s="10">
        <v>101892</v>
      </c>
      <c r="R16" s="10">
        <v>76875</v>
      </c>
      <c r="S16" s="10">
        <v>14317</v>
      </c>
      <c r="T16" s="11">
        <f t="shared" si="7"/>
        <v>60065</v>
      </c>
      <c r="U16" s="10">
        <v>51144</v>
      </c>
      <c r="V16" s="10">
        <v>8921</v>
      </c>
      <c r="W16" s="10">
        <v>0</v>
      </c>
      <c r="X16" s="10">
        <v>4391</v>
      </c>
      <c r="Y16" s="10">
        <v>83466</v>
      </c>
      <c r="Z16" s="10">
        <v>83466</v>
      </c>
      <c r="AA16" s="10">
        <v>19849</v>
      </c>
      <c r="AB16" s="10">
        <v>0</v>
      </c>
      <c r="AC16" s="11">
        <f t="shared" si="8"/>
        <v>269663</v>
      </c>
      <c r="AD16" s="10">
        <v>48198</v>
      </c>
      <c r="AE16" s="10">
        <v>345</v>
      </c>
      <c r="AF16" s="10">
        <v>17962</v>
      </c>
      <c r="AG16" s="10">
        <v>13266</v>
      </c>
      <c r="AH16" s="10">
        <v>30659</v>
      </c>
      <c r="AI16" s="11">
        <f t="shared" si="1"/>
        <v>1397460</v>
      </c>
      <c r="AJ16" s="10">
        <v>0</v>
      </c>
      <c r="AK16" s="11">
        <f t="shared" si="9"/>
        <v>1397460</v>
      </c>
      <c r="AL16" s="13">
        <f t="shared" si="10"/>
        <v>4036</v>
      </c>
      <c r="AM16" s="14">
        <v>3053</v>
      </c>
      <c r="AN16" s="14">
        <v>1883</v>
      </c>
      <c r="AO16" s="14">
        <v>1528</v>
      </c>
      <c r="AP16" s="14">
        <v>1628</v>
      </c>
      <c r="AQ16" s="14">
        <v>255</v>
      </c>
      <c r="AR16" s="14">
        <v>2119</v>
      </c>
      <c r="AS16" s="14">
        <v>34</v>
      </c>
      <c r="AT16" s="14">
        <v>0</v>
      </c>
      <c r="AU16" s="14">
        <v>40</v>
      </c>
      <c r="AV16" s="14">
        <v>7723</v>
      </c>
      <c r="AW16" s="14">
        <v>3</v>
      </c>
      <c r="AX16" s="14">
        <v>0</v>
      </c>
      <c r="AY16" s="14">
        <v>0</v>
      </c>
      <c r="AZ16" s="14">
        <v>0</v>
      </c>
      <c r="BA16" s="14">
        <v>1756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49</v>
      </c>
      <c r="BH16" s="14">
        <v>0</v>
      </c>
      <c r="BI16" s="14">
        <v>118</v>
      </c>
      <c r="BJ16" s="13">
        <f t="shared" si="0"/>
        <v>76033</v>
      </c>
      <c r="BK16" s="14" t="s">
        <v>171</v>
      </c>
      <c r="BL16" s="14">
        <v>66334</v>
      </c>
      <c r="BM16" s="14">
        <v>6666</v>
      </c>
      <c r="BN16" s="14">
        <v>9262</v>
      </c>
      <c r="BO16" s="14">
        <v>399</v>
      </c>
      <c r="BP16" s="14">
        <v>38</v>
      </c>
      <c r="BQ16" s="14">
        <v>14904</v>
      </c>
      <c r="BR16" s="14">
        <v>223</v>
      </c>
      <c r="BS16" s="14">
        <v>223</v>
      </c>
      <c r="BT16" s="14">
        <v>154</v>
      </c>
      <c r="BU16" s="14">
        <v>66</v>
      </c>
      <c r="BV16" s="14">
        <v>13072</v>
      </c>
      <c r="BW16" s="14">
        <v>175</v>
      </c>
      <c r="BX16" s="14">
        <v>469</v>
      </c>
      <c r="BY16" s="14">
        <v>1</v>
      </c>
      <c r="BZ16" s="14">
        <v>0</v>
      </c>
      <c r="CA16" s="14">
        <v>213</v>
      </c>
      <c r="CB16" s="14">
        <v>2328</v>
      </c>
      <c r="CC16" s="14">
        <v>127</v>
      </c>
      <c r="CD16" s="14">
        <v>269</v>
      </c>
      <c r="CE16" s="14">
        <v>22765</v>
      </c>
      <c r="CF16" s="14">
        <v>6179</v>
      </c>
      <c r="CG16" s="14">
        <v>0</v>
      </c>
      <c r="CH16" s="14">
        <v>5203</v>
      </c>
      <c r="CI16" s="14">
        <v>1169</v>
      </c>
      <c r="CJ16" s="14">
        <v>307</v>
      </c>
      <c r="CK16" s="13">
        <f t="shared" si="11"/>
        <v>1476</v>
      </c>
      <c r="CL16" s="14">
        <v>1010</v>
      </c>
      <c r="CM16" s="14">
        <v>230</v>
      </c>
      <c r="CN16" s="14" t="s">
        <v>171</v>
      </c>
      <c r="CO16" s="14">
        <v>1798</v>
      </c>
      <c r="CP16" s="14">
        <v>3362</v>
      </c>
      <c r="CQ16" s="13">
        <f t="shared" si="2"/>
        <v>5160</v>
      </c>
      <c r="CR16" s="14">
        <v>2380</v>
      </c>
      <c r="CS16" s="14">
        <v>397</v>
      </c>
      <c r="CT16" s="14" t="s">
        <v>171</v>
      </c>
      <c r="CU16" s="14">
        <v>205</v>
      </c>
      <c r="CV16" s="14">
        <v>3268</v>
      </c>
      <c r="CW16" s="14">
        <v>170</v>
      </c>
      <c r="CX16" s="14">
        <v>875</v>
      </c>
      <c r="CY16" s="14">
        <v>94</v>
      </c>
      <c r="CZ16" s="14">
        <v>68</v>
      </c>
      <c r="DA16" s="14">
        <v>58</v>
      </c>
      <c r="DB16" s="14">
        <v>2585</v>
      </c>
      <c r="DC16" s="14">
        <v>159</v>
      </c>
    </row>
    <row r="17" spans="1:107" ht="15">
      <c r="A17" s="6" t="s">
        <v>185</v>
      </c>
      <c r="B17" s="7">
        <v>0</v>
      </c>
      <c r="C17" s="8">
        <f t="shared" si="3"/>
        <v>31</v>
      </c>
      <c r="D17" s="9">
        <v>29</v>
      </c>
      <c r="E17" s="9">
        <v>2</v>
      </c>
      <c r="F17" s="9">
        <v>57</v>
      </c>
      <c r="G17" s="9">
        <v>31</v>
      </c>
      <c r="H17" s="9">
        <v>0</v>
      </c>
      <c r="I17" s="9">
        <v>48</v>
      </c>
      <c r="J17" s="8">
        <f t="shared" si="4"/>
        <v>136</v>
      </c>
      <c r="K17" s="20">
        <v>2520743</v>
      </c>
      <c r="L17" s="20">
        <v>2320571</v>
      </c>
      <c r="M17" s="11">
        <f t="shared" si="5"/>
        <v>200172</v>
      </c>
      <c r="N17" s="15">
        <v>2428249</v>
      </c>
      <c r="O17" s="11">
        <f t="shared" si="6"/>
        <v>4948992</v>
      </c>
      <c r="P17" s="10">
        <v>813267</v>
      </c>
      <c r="Q17" s="10">
        <v>992538</v>
      </c>
      <c r="R17" s="10">
        <v>969138</v>
      </c>
      <c r="S17" s="10">
        <v>23400</v>
      </c>
      <c r="T17" s="11">
        <f t="shared" si="7"/>
        <v>760748</v>
      </c>
      <c r="U17" s="10">
        <v>399235</v>
      </c>
      <c r="V17" s="10">
        <v>361513</v>
      </c>
      <c r="W17" s="10">
        <v>40949</v>
      </c>
      <c r="X17" s="10">
        <v>74549</v>
      </c>
      <c r="Y17" s="10">
        <v>1195208</v>
      </c>
      <c r="Z17" s="10">
        <v>296598</v>
      </c>
      <c r="AA17" s="10">
        <v>0</v>
      </c>
      <c r="AB17" s="10">
        <v>0</v>
      </c>
      <c r="AC17" s="11">
        <f t="shared" si="8"/>
        <v>3063992</v>
      </c>
      <c r="AD17" s="10">
        <v>55191</v>
      </c>
      <c r="AE17" s="10">
        <v>133134</v>
      </c>
      <c r="AF17" s="10">
        <v>247407</v>
      </c>
      <c r="AG17" s="10">
        <v>120000</v>
      </c>
      <c r="AH17" s="10">
        <v>324371</v>
      </c>
      <c r="AI17" s="11">
        <f t="shared" si="1"/>
        <v>9706354</v>
      </c>
      <c r="AJ17" s="10">
        <v>0</v>
      </c>
      <c r="AK17" s="11">
        <f t="shared" si="9"/>
        <v>9706354</v>
      </c>
      <c r="AL17" s="13">
        <f t="shared" si="10"/>
        <v>16489</v>
      </c>
      <c r="AM17" s="14">
        <v>148939</v>
      </c>
      <c r="AN17" s="14">
        <v>13009</v>
      </c>
      <c r="AO17" s="14">
        <v>137188</v>
      </c>
      <c r="AP17" s="14">
        <v>8459</v>
      </c>
      <c r="AQ17" s="14">
        <v>4550</v>
      </c>
      <c r="AR17" s="14">
        <v>3306</v>
      </c>
      <c r="AS17" s="14">
        <v>550</v>
      </c>
      <c r="AT17" s="14">
        <v>-376</v>
      </c>
      <c r="AU17" s="14">
        <v>0</v>
      </c>
      <c r="AV17" s="14">
        <v>0</v>
      </c>
      <c r="AW17" s="14">
        <v>-141</v>
      </c>
      <c r="AX17" s="14">
        <v>-141</v>
      </c>
      <c r="AY17" s="14">
        <v>-112</v>
      </c>
      <c r="AZ17" s="14">
        <v>-29</v>
      </c>
      <c r="BA17" s="14">
        <v>0</v>
      </c>
      <c r="BB17" s="14">
        <v>2146</v>
      </c>
      <c r="BC17" s="14">
        <v>37</v>
      </c>
      <c r="BD17" s="14">
        <v>0</v>
      </c>
      <c r="BE17" s="14">
        <v>0</v>
      </c>
      <c r="BF17" s="14">
        <v>879</v>
      </c>
      <c r="BG17" s="14">
        <v>1379</v>
      </c>
      <c r="BH17" s="14">
        <v>34</v>
      </c>
      <c r="BI17" s="14">
        <v>0</v>
      </c>
      <c r="BJ17" s="13">
        <f t="shared" si="0"/>
        <v>1385864</v>
      </c>
      <c r="BK17" s="14">
        <v>972876</v>
      </c>
      <c r="BL17" s="14">
        <v>1105954</v>
      </c>
      <c r="BM17" s="14">
        <v>153911</v>
      </c>
      <c r="BN17" s="14">
        <v>252197</v>
      </c>
      <c r="BO17" s="14">
        <v>15142</v>
      </c>
      <c r="BP17" s="14">
        <v>12571</v>
      </c>
      <c r="BQ17" s="14">
        <v>0</v>
      </c>
      <c r="BR17" s="14">
        <v>2691</v>
      </c>
      <c r="BS17" s="14">
        <v>2691</v>
      </c>
      <c r="BT17" s="14">
        <v>1584</v>
      </c>
      <c r="BU17" s="14">
        <v>1107</v>
      </c>
      <c r="BV17" s="14">
        <v>24566</v>
      </c>
      <c r="BW17" s="14">
        <v>3174127</v>
      </c>
      <c r="BX17" s="14">
        <v>4242</v>
      </c>
      <c r="BY17" s="14">
        <v>0</v>
      </c>
      <c r="BZ17" s="14">
        <v>59780</v>
      </c>
      <c r="CA17" s="14">
        <v>14130</v>
      </c>
      <c r="CB17" s="14">
        <v>12702</v>
      </c>
      <c r="CC17" s="14">
        <v>1115</v>
      </c>
      <c r="CD17" s="14">
        <v>0</v>
      </c>
      <c r="CE17" s="14">
        <v>261462</v>
      </c>
      <c r="CF17" s="14">
        <v>161504</v>
      </c>
      <c r="CG17" s="14">
        <v>0</v>
      </c>
      <c r="CH17" s="14">
        <v>12234</v>
      </c>
      <c r="CI17" s="14">
        <v>1876</v>
      </c>
      <c r="CJ17" s="14">
        <v>6296</v>
      </c>
      <c r="CK17" s="13">
        <f t="shared" si="11"/>
        <v>8172</v>
      </c>
      <c r="CL17" s="14">
        <v>6543</v>
      </c>
      <c r="CM17" s="14">
        <v>280</v>
      </c>
      <c r="CN17" s="14">
        <v>0</v>
      </c>
      <c r="CO17" s="14">
        <v>3384</v>
      </c>
      <c r="CP17" s="14">
        <v>4004</v>
      </c>
      <c r="CQ17" s="13">
        <f t="shared" si="2"/>
        <v>7388</v>
      </c>
      <c r="CR17" s="14">
        <v>4186</v>
      </c>
      <c r="CS17" s="14">
        <v>420</v>
      </c>
      <c r="CT17" s="14">
        <v>0</v>
      </c>
      <c r="CU17" s="14">
        <v>1068</v>
      </c>
      <c r="CV17" s="14">
        <v>26826</v>
      </c>
      <c r="CW17" s="14">
        <v>0</v>
      </c>
      <c r="CX17" s="14">
        <v>0</v>
      </c>
      <c r="CY17" s="14">
        <v>2112</v>
      </c>
      <c r="CZ17" s="14">
        <v>90</v>
      </c>
      <c r="DA17" s="14">
        <v>183</v>
      </c>
      <c r="DB17" s="14">
        <v>38521</v>
      </c>
      <c r="DC17" s="14">
        <v>1610</v>
      </c>
    </row>
    <row r="18" spans="1:107" ht="15">
      <c r="A18" s="6" t="s">
        <v>186</v>
      </c>
      <c r="B18" s="7">
        <v>0</v>
      </c>
      <c r="C18" s="8">
        <f t="shared" si="3"/>
        <v>14.21</v>
      </c>
      <c r="D18" s="9">
        <v>14.21</v>
      </c>
      <c r="E18" s="9">
        <v>0</v>
      </c>
      <c r="F18" s="9">
        <v>33.93</v>
      </c>
      <c r="G18" s="9">
        <v>20.5</v>
      </c>
      <c r="H18" s="9">
        <v>0</v>
      </c>
      <c r="I18" s="9">
        <v>7.04</v>
      </c>
      <c r="J18" s="8">
        <f t="shared" si="4"/>
        <v>55.18</v>
      </c>
      <c r="K18" s="10">
        <v>1198795</v>
      </c>
      <c r="L18" s="10">
        <v>1198795</v>
      </c>
      <c r="M18" s="11">
        <f t="shared" si="5"/>
        <v>0</v>
      </c>
      <c r="N18" s="15">
        <v>1493813</v>
      </c>
      <c r="O18" s="11">
        <f t="shared" si="6"/>
        <v>2692608</v>
      </c>
      <c r="P18" s="10">
        <v>134239</v>
      </c>
      <c r="Q18" s="10">
        <v>315463</v>
      </c>
      <c r="R18" s="10">
        <v>303223</v>
      </c>
      <c r="S18" s="10">
        <v>12240</v>
      </c>
      <c r="T18" s="11">
        <f t="shared" si="7"/>
        <v>450096</v>
      </c>
      <c r="U18" s="10">
        <v>228027</v>
      </c>
      <c r="V18" s="10">
        <v>222069</v>
      </c>
      <c r="W18" s="10">
        <v>20626</v>
      </c>
      <c r="X18" s="10">
        <v>14346</v>
      </c>
      <c r="Y18" s="10">
        <v>716401</v>
      </c>
      <c r="Z18" s="10">
        <v>658485</v>
      </c>
      <c r="AA18" s="10">
        <v>50133</v>
      </c>
      <c r="AB18" s="10">
        <v>0</v>
      </c>
      <c r="AC18" s="11">
        <f t="shared" si="8"/>
        <v>1567065</v>
      </c>
      <c r="AD18" s="10">
        <v>3154</v>
      </c>
      <c r="AE18" s="10">
        <v>52548</v>
      </c>
      <c r="AF18" s="10">
        <v>286484</v>
      </c>
      <c r="AG18" s="10">
        <v>52500</v>
      </c>
      <c r="AH18" s="10">
        <v>285134</v>
      </c>
      <c r="AI18" s="11">
        <f t="shared" si="1"/>
        <v>5073732</v>
      </c>
      <c r="AJ18" s="10">
        <v>615605</v>
      </c>
      <c r="AK18" s="11">
        <f t="shared" si="9"/>
        <v>5689337</v>
      </c>
      <c r="AL18" s="13">
        <f t="shared" si="10"/>
        <v>8962</v>
      </c>
      <c r="AM18" s="14">
        <v>18806</v>
      </c>
      <c r="AN18" s="14">
        <v>8659</v>
      </c>
      <c r="AO18" s="14">
        <v>12323</v>
      </c>
      <c r="AP18" s="14">
        <v>8445</v>
      </c>
      <c r="AQ18" s="14">
        <v>214</v>
      </c>
      <c r="AR18" s="14">
        <v>156</v>
      </c>
      <c r="AS18" s="14">
        <v>147</v>
      </c>
      <c r="AT18" s="14">
        <v>0</v>
      </c>
      <c r="AU18" s="14">
        <v>4812</v>
      </c>
      <c r="AV18" s="14">
        <v>0</v>
      </c>
      <c r="AW18" s="14">
        <v>62</v>
      </c>
      <c r="AX18" s="14">
        <v>24</v>
      </c>
      <c r="AY18" s="14">
        <v>43</v>
      </c>
      <c r="AZ18" s="14">
        <v>19</v>
      </c>
      <c r="BA18" s="14">
        <v>992</v>
      </c>
      <c r="BB18" s="14">
        <v>2041</v>
      </c>
      <c r="BC18" s="14">
        <v>38</v>
      </c>
      <c r="BD18" s="14">
        <v>15</v>
      </c>
      <c r="BE18" s="14">
        <v>0</v>
      </c>
      <c r="BF18" s="14">
        <v>547</v>
      </c>
      <c r="BG18" s="14">
        <v>703</v>
      </c>
      <c r="BH18" s="14">
        <v>21</v>
      </c>
      <c r="BI18" s="14">
        <v>6329</v>
      </c>
      <c r="BJ18" s="13">
        <f t="shared" si="0"/>
        <v>757460</v>
      </c>
      <c r="BK18" s="14">
        <v>509423</v>
      </c>
      <c r="BL18" s="14">
        <v>647545</v>
      </c>
      <c r="BM18" s="14">
        <v>15897</v>
      </c>
      <c r="BN18" s="14">
        <v>94293</v>
      </c>
      <c r="BO18" s="14">
        <v>15622</v>
      </c>
      <c r="BP18" s="14">
        <v>0</v>
      </c>
      <c r="BQ18" s="14">
        <v>0</v>
      </c>
      <c r="BR18" s="14">
        <v>3411</v>
      </c>
      <c r="BS18" s="14">
        <v>2290</v>
      </c>
      <c r="BT18" s="14">
        <v>1441</v>
      </c>
      <c r="BU18" s="14">
        <v>1855</v>
      </c>
      <c r="BV18" s="14">
        <v>5034</v>
      </c>
      <c r="BW18" s="14">
        <v>1423615</v>
      </c>
      <c r="BX18" s="14">
        <v>1442</v>
      </c>
      <c r="BY18" s="14">
        <v>1113</v>
      </c>
      <c r="BZ18" s="14">
        <v>17</v>
      </c>
      <c r="CA18" s="14">
        <v>2790</v>
      </c>
      <c r="CB18" s="14">
        <v>7219</v>
      </c>
      <c r="CC18" s="14">
        <v>298</v>
      </c>
      <c r="CD18" s="14">
        <v>6360</v>
      </c>
      <c r="CE18" s="14">
        <v>95863</v>
      </c>
      <c r="CF18" s="14">
        <v>58991</v>
      </c>
      <c r="CG18" s="14">
        <v>5260</v>
      </c>
      <c r="CH18" s="14">
        <v>24290</v>
      </c>
      <c r="CI18" s="14">
        <v>2889</v>
      </c>
      <c r="CJ18" s="14">
        <v>2125</v>
      </c>
      <c r="CK18" s="13">
        <f t="shared" si="11"/>
        <v>5014</v>
      </c>
      <c r="CL18" s="14">
        <v>2833</v>
      </c>
      <c r="CM18" s="14">
        <v>418</v>
      </c>
      <c r="CN18" s="14">
        <v>8381</v>
      </c>
      <c r="CO18" s="14">
        <v>768</v>
      </c>
      <c r="CP18" s="14">
        <v>4890</v>
      </c>
      <c r="CQ18" s="13">
        <f t="shared" si="2"/>
        <v>5658</v>
      </c>
      <c r="CR18" s="14">
        <v>3543</v>
      </c>
      <c r="CS18" s="14">
        <v>763</v>
      </c>
      <c r="CT18" s="14">
        <v>6652</v>
      </c>
      <c r="CU18" s="14">
        <v>278</v>
      </c>
      <c r="CV18" s="14">
        <v>11738</v>
      </c>
      <c r="CW18" s="14">
        <v>0</v>
      </c>
      <c r="CX18" s="14">
        <v>0</v>
      </c>
      <c r="CY18" s="14">
        <v>1545</v>
      </c>
      <c r="CZ18" s="14">
        <v>87</v>
      </c>
      <c r="DA18" s="14">
        <v>83</v>
      </c>
      <c r="DB18" s="14">
        <v>12755</v>
      </c>
      <c r="DC18" s="14">
        <v>395</v>
      </c>
    </row>
    <row r="19" spans="1:107" ht="15">
      <c r="A19" s="6" t="s">
        <v>187</v>
      </c>
      <c r="B19" s="7">
        <v>0</v>
      </c>
      <c r="C19" s="8">
        <f t="shared" si="3"/>
        <v>30.23</v>
      </c>
      <c r="D19" s="9">
        <v>30.23</v>
      </c>
      <c r="E19" s="9">
        <v>0</v>
      </c>
      <c r="F19" s="9">
        <v>50.14</v>
      </c>
      <c r="G19" s="9">
        <v>34.07</v>
      </c>
      <c r="H19" s="9">
        <v>0</v>
      </c>
      <c r="I19" s="9">
        <v>29.1229267157485</v>
      </c>
      <c r="J19" s="8">
        <f t="shared" si="4"/>
        <v>109.4929267157485</v>
      </c>
      <c r="K19" s="10">
        <v>2489453</v>
      </c>
      <c r="L19" s="10">
        <v>2489453</v>
      </c>
      <c r="M19" s="11">
        <f t="shared" si="5"/>
        <v>0</v>
      </c>
      <c r="N19" s="15">
        <v>2256244</v>
      </c>
      <c r="O19" s="11">
        <f t="shared" si="6"/>
        <v>4745697</v>
      </c>
      <c r="P19" s="10">
        <v>550633</v>
      </c>
      <c r="Q19" s="10">
        <v>686577</v>
      </c>
      <c r="R19" s="10">
        <v>671577</v>
      </c>
      <c r="S19" s="10">
        <v>15000</v>
      </c>
      <c r="T19" s="11">
        <f t="shared" si="7"/>
        <v>468178</v>
      </c>
      <c r="U19" s="10">
        <v>318439</v>
      </c>
      <c r="V19" s="10">
        <v>149739</v>
      </c>
      <c r="W19" s="10">
        <v>69263</v>
      </c>
      <c r="X19" s="10">
        <v>30426</v>
      </c>
      <c r="Y19" s="10">
        <v>887086</v>
      </c>
      <c r="Z19" s="10">
        <v>886363</v>
      </c>
      <c r="AA19" s="10">
        <v>2215</v>
      </c>
      <c r="AB19" s="10">
        <v>12</v>
      </c>
      <c r="AC19" s="11">
        <f t="shared" si="8"/>
        <v>2143757</v>
      </c>
      <c r="AD19" s="10">
        <v>30000</v>
      </c>
      <c r="AE19" s="10">
        <v>94184</v>
      </c>
      <c r="AF19" s="10">
        <v>126505</v>
      </c>
      <c r="AG19" s="10">
        <v>59447</v>
      </c>
      <c r="AH19" s="10">
        <v>291615</v>
      </c>
      <c r="AI19" s="11">
        <f t="shared" si="1"/>
        <v>8041838</v>
      </c>
      <c r="AJ19" s="10">
        <v>0</v>
      </c>
      <c r="AK19" s="11">
        <f t="shared" si="9"/>
        <v>8041838</v>
      </c>
      <c r="AL19" s="13">
        <f t="shared" si="10"/>
        <v>21401</v>
      </c>
      <c r="AM19" s="14">
        <v>13567</v>
      </c>
      <c r="AN19" s="14">
        <v>15673</v>
      </c>
      <c r="AO19" s="14">
        <v>5181</v>
      </c>
      <c r="AP19" s="14">
        <v>9975</v>
      </c>
      <c r="AQ19" s="14">
        <v>5698</v>
      </c>
      <c r="AR19" s="14">
        <v>3226</v>
      </c>
      <c r="AS19" s="14">
        <v>402</v>
      </c>
      <c r="AT19" s="14">
        <v>2100</v>
      </c>
      <c r="AU19" s="14">
        <v>4627</v>
      </c>
      <c r="AV19" s="14">
        <v>0</v>
      </c>
      <c r="AW19" s="14"/>
      <c r="AX19" s="14">
        <v>0</v>
      </c>
      <c r="AY19" s="14">
        <v>0</v>
      </c>
      <c r="AZ19" s="14">
        <v>0</v>
      </c>
      <c r="BA19" s="14">
        <v>5181</v>
      </c>
      <c r="BB19" s="14">
        <v>11317</v>
      </c>
      <c r="BC19" s="14">
        <v>289.5</v>
      </c>
      <c r="BD19" s="14">
        <v>29</v>
      </c>
      <c r="BE19" s="14">
        <v>241</v>
      </c>
      <c r="BF19" s="14">
        <v>571</v>
      </c>
      <c r="BG19" s="14">
        <v>623</v>
      </c>
      <c r="BH19" s="14">
        <v>344</v>
      </c>
      <c r="BI19" s="14">
        <v>9</v>
      </c>
      <c r="BJ19" s="13">
        <f t="shared" si="0"/>
        <v>1192506</v>
      </c>
      <c r="BK19" s="14">
        <v>958168</v>
      </c>
      <c r="BL19" s="14">
        <v>1106572</v>
      </c>
      <c r="BM19" s="14">
        <v>5181</v>
      </c>
      <c r="BN19" s="14">
        <v>32763</v>
      </c>
      <c r="BO19" s="14">
        <v>27574</v>
      </c>
      <c r="BP19" s="14">
        <v>25597</v>
      </c>
      <c r="BQ19" s="14">
        <v>655881</v>
      </c>
      <c r="BR19" s="14">
        <v>2171</v>
      </c>
      <c r="BS19" s="14">
        <v>2054</v>
      </c>
      <c r="BT19" s="14">
        <v>1607</v>
      </c>
      <c r="BU19" s="14">
        <v>307</v>
      </c>
      <c r="BV19" s="14">
        <v>6041</v>
      </c>
      <c r="BW19" s="14">
        <v>2424797</v>
      </c>
      <c r="BX19" s="14">
        <v>6255.2</v>
      </c>
      <c r="BY19" s="14">
        <v>22639</v>
      </c>
      <c r="BZ19" s="14">
        <v>119503</v>
      </c>
      <c r="CA19" s="14">
        <v>11777</v>
      </c>
      <c r="CB19" s="14">
        <v>15976</v>
      </c>
      <c r="CC19" s="14">
        <v>3401</v>
      </c>
      <c r="CD19" s="14">
        <v>449</v>
      </c>
      <c r="CE19" s="14">
        <v>180842</v>
      </c>
      <c r="CF19" s="14">
        <v>149806</v>
      </c>
      <c r="CG19" s="14">
        <v>377</v>
      </c>
      <c r="CH19" s="14">
        <v>47536</v>
      </c>
      <c r="CI19" s="14">
        <v>4988</v>
      </c>
      <c r="CJ19" s="14">
        <v>11266</v>
      </c>
      <c r="CK19" s="13">
        <f t="shared" si="11"/>
        <v>16254</v>
      </c>
      <c r="CL19" s="14">
        <v>7029</v>
      </c>
      <c r="CM19" s="14">
        <v>483</v>
      </c>
      <c r="CN19" s="14" t="s">
        <v>174</v>
      </c>
      <c r="CO19" s="14">
        <v>4083</v>
      </c>
      <c r="CP19" s="14">
        <v>2719</v>
      </c>
      <c r="CQ19" s="13">
        <f t="shared" si="2"/>
        <v>6802</v>
      </c>
      <c r="CR19" s="14">
        <v>2903</v>
      </c>
      <c r="CS19" s="14">
        <v>431</v>
      </c>
      <c r="CT19" s="14" t="s">
        <v>174</v>
      </c>
      <c r="CU19" s="14">
        <v>664</v>
      </c>
      <c r="CV19" s="14">
        <v>14004</v>
      </c>
      <c r="CW19" s="14">
        <v>0</v>
      </c>
      <c r="CX19" s="14">
        <v>0</v>
      </c>
      <c r="CY19" s="14">
        <v>878</v>
      </c>
      <c r="CZ19" s="14">
        <v>97</v>
      </c>
      <c r="DA19" s="14">
        <v>149</v>
      </c>
      <c r="DB19" s="14">
        <v>41678</v>
      </c>
      <c r="DC19" s="14">
        <v>947</v>
      </c>
    </row>
    <row r="20" spans="1:107" ht="15">
      <c r="A20" s="6" t="s">
        <v>188</v>
      </c>
      <c r="B20" s="7">
        <v>1</v>
      </c>
      <c r="C20" s="8">
        <f t="shared" si="3"/>
        <v>18</v>
      </c>
      <c r="D20" s="9">
        <v>14</v>
      </c>
      <c r="E20" s="9">
        <v>4</v>
      </c>
      <c r="F20" s="9">
        <v>20</v>
      </c>
      <c r="G20" s="9">
        <v>18</v>
      </c>
      <c r="H20" s="9">
        <v>1</v>
      </c>
      <c r="I20" s="9">
        <v>46</v>
      </c>
      <c r="J20" s="8">
        <f t="shared" si="4"/>
        <v>85</v>
      </c>
      <c r="K20" s="10">
        <v>1220680</v>
      </c>
      <c r="L20" s="10">
        <v>1022959</v>
      </c>
      <c r="M20" s="11">
        <f t="shared" si="5"/>
        <v>197721</v>
      </c>
      <c r="N20" s="15">
        <v>1116726</v>
      </c>
      <c r="O20" s="11">
        <f t="shared" si="6"/>
        <v>2337406</v>
      </c>
      <c r="P20" s="10">
        <v>127158.9</v>
      </c>
      <c r="Q20" s="10">
        <v>294311.93</v>
      </c>
      <c r="R20" s="10" t="s">
        <v>171</v>
      </c>
      <c r="S20" s="10" t="s">
        <v>171</v>
      </c>
      <c r="T20" s="11">
        <f t="shared" si="7"/>
        <v>184257.66999999998</v>
      </c>
      <c r="U20" s="10">
        <v>93524.42</v>
      </c>
      <c r="V20" s="10">
        <v>90733.25</v>
      </c>
      <c r="W20" s="10">
        <v>316.71</v>
      </c>
      <c r="X20" s="10">
        <v>1001.47</v>
      </c>
      <c r="Y20" s="10" t="s">
        <v>171</v>
      </c>
      <c r="Z20" s="10">
        <v>384737.44</v>
      </c>
      <c r="AA20" s="10">
        <v>1025</v>
      </c>
      <c r="AB20" s="10">
        <v>0</v>
      </c>
      <c r="AC20" s="11">
        <f t="shared" si="8"/>
        <v>480912.77999999997</v>
      </c>
      <c r="AD20" s="10">
        <v>7208</v>
      </c>
      <c r="AE20" s="10">
        <v>245806</v>
      </c>
      <c r="AF20" s="10">
        <v>82674.63</v>
      </c>
      <c r="AG20" s="10"/>
      <c r="AH20" s="10">
        <v>18417.05</v>
      </c>
      <c r="AI20" s="11">
        <f t="shared" si="1"/>
        <v>3299583.36</v>
      </c>
      <c r="AJ20" s="10">
        <v>0</v>
      </c>
      <c r="AK20" s="11">
        <f t="shared" si="9"/>
        <v>3299583.36</v>
      </c>
      <c r="AL20" s="13">
        <f t="shared" si="10"/>
        <v>10854</v>
      </c>
      <c r="AM20" s="14">
        <v>11698</v>
      </c>
      <c r="AN20" s="14">
        <v>9285</v>
      </c>
      <c r="AO20" s="14">
        <v>1561</v>
      </c>
      <c r="AP20" s="14">
        <v>9819</v>
      </c>
      <c r="AQ20" s="14">
        <v>1035</v>
      </c>
      <c r="AR20" s="14">
        <v>934</v>
      </c>
      <c r="AS20" s="14">
        <v>615</v>
      </c>
      <c r="AT20" s="14">
        <v>20</v>
      </c>
      <c r="AU20" s="14">
        <v>637</v>
      </c>
      <c r="AV20" s="14">
        <v>0</v>
      </c>
      <c r="AW20" s="14">
        <v>1616</v>
      </c>
      <c r="AX20" s="14">
        <v>1609</v>
      </c>
      <c r="AY20" s="14">
        <v>330</v>
      </c>
      <c r="AZ20" s="14">
        <v>154</v>
      </c>
      <c r="BA20" s="14">
        <v>5440</v>
      </c>
      <c r="BB20" s="14">
        <v>970</v>
      </c>
      <c r="BC20" s="14">
        <v>0</v>
      </c>
      <c r="BD20" s="14">
        <v>36</v>
      </c>
      <c r="BE20" s="14">
        <v>0</v>
      </c>
      <c r="BF20" s="14">
        <v>14</v>
      </c>
      <c r="BG20" s="14">
        <v>172</v>
      </c>
      <c r="BH20" s="14">
        <v>179</v>
      </c>
      <c r="BI20" s="14">
        <v>20</v>
      </c>
      <c r="BJ20" s="13">
        <f t="shared" si="0"/>
        <v>1607340</v>
      </c>
      <c r="BK20" s="14">
        <v>618015</v>
      </c>
      <c r="BL20" s="14">
        <v>721432</v>
      </c>
      <c r="BM20" s="14">
        <v>32466</v>
      </c>
      <c r="BN20" s="14">
        <v>853758</v>
      </c>
      <c r="BO20" s="14">
        <v>16231</v>
      </c>
      <c r="BP20" s="14">
        <v>15919</v>
      </c>
      <c r="BQ20" s="14">
        <v>0</v>
      </c>
      <c r="BR20" s="14">
        <v>16393</v>
      </c>
      <c r="BS20" s="14">
        <v>523</v>
      </c>
      <c r="BT20" s="14">
        <v>399</v>
      </c>
      <c r="BU20" s="14">
        <v>124</v>
      </c>
      <c r="BV20" s="14" t="s">
        <v>171</v>
      </c>
      <c r="BW20" s="14">
        <v>79535</v>
      </c>
      <c r="BX20" s="14">
        <v>833</v>
      </c>
      <c r="BY20" s="14">
        <v>16253</v>
      </c>
      <c r="BZ20" s="14">
        <v>433</v>
      </c>
      <c r="CA20" s="14">
        <v>10799</v>
      </c>
      <c r="CB20" s="14">
        <v>5580</v>
      </c>
      <c r="CC20" s="14">
        <v>453</v>
      </c>
      <c r="CD20" s="14">
        <v>3332</v>
      </c>
      <c r="CE20" s="14">
        <v>67670</v>
      </c>
      <c r="CF20" s="14">
        <v>46606</v>
      </c>
      <c r="CG20" s="14">
        <v>3540</v>
      </c>
      <c r="CH20" s="14">
        <v>37080</v>
      </c>
      <c r="CI20" s="14">
        <v>3457</v>
      </c>
      <c r="CJ20" s="14">
        <v>2103</v>
      </c>
      <c r="CK20" s="13">
        <f t="shared" si="11"/>
        <v>5560</v>
      </c>
      <c r="CL20" s="14">
        <v>2801</v>
      </c>
      <c r="CM20" s="14">
        <v>210</v>
      </c>
      <c r="CN20" s="14">
        <v>0</v>
      </c>
      <c r="CO20" s="14">
        <v>1893</v>
      </c>
      <c r="CP20" s="14">
        <v>1884</v>
      </c>
      <c r="CQ20" s="13">
        <f t="shared" si="2"/>
        <v>3777</v>
      </c>
      <c r="CR20" s="14">
        <v>1999</v>
      </c>
      <c r="CS20" s="14">
        <v>3</v>
      </c>
      <c r="CT20" s="14">
        <v>0</v>
      </c>
      <c r="CU20" s="14">
        <v>200</v>
      </c>
      <c r="CV20" s="14">
        <v>6907</v>
      </c>
      <c r="CW20" s="14">
        <v>0</v>
      </c>
      <c r="CX20" s="14">
        <v>0</v>
      </c>
      <c r="CY20" s="14">
        <v>402</v>
      </c>
      <c r="CZ20" s="14">
        <v>86</v>
      </c>
      <c r="DA20" s="14">
        <v>80</v>
      </c>
      <c r="DB20" s="14">
        <v>14418</v>
      </c>
      <c r="DC20" s="14">
        <v>1123</v>
      </c>
    </row>
    <row r="21" spans="1:107" ht="15">
      <c r="A21" s="6" t="s">
        <v>189</v>
      </c>
      <c r="B21" s="7">
        <v>1</v>
      </c>
      <c r="C21" s="8">
        <f t="shared" si="3"/>
        <v>47.92</v>
      </c>
      <c r="D21" s="9">
        <v>30.92</v>
      </c>
      <c r="E21" s="9">
        <v>17</v>
      </c>
      <c r="F21" s="9">
        <v>40.55</v>
      </c>
      <c r="G21" s="9">
        <v>32.15</v>
      </c>
      <c r="H21" s="9">
        <v>0</v>
      </c>
      <c r="I21" s="9">
        <v>40.64</v>
      </c>
      <c r="J21" s="8">
        <f t="shared" si="4"/>
        <v>129.11</v>
      </c>
      <c r="K21" s="10">
        <v>3773716</v>
      </c>
      <c r="L21" s="10">
        <v>2297697</v>
      </c>
      <c r="M21" s="11">
        <f>K21-L21</f>
        <v>1476019</v>
      </c>
      <c r="N21" s="15">
        <v>1855336</v>
      </c>
      <c r="O21" s="11">
        <f t="shared" si="6"/>
        <v>5629052</v>
      </c>
      <c r="P21" s="10">
        <v>743697</v>
      </c>
      <c r="Q21" s="10">
        <v>885545</v>
      </c>
      <c r="R21" s="10">
        <v>860977</v>
      </c>
      <c r="S21" s="10">
        <v>24568</v>
      </c>
      <c r="T21" s="11">
        <f t="shared" si="7"/>
        <v>532689</v>
      </c>
      <c r="U21" s="10">
        <v>404513</v>
      </c>
      <c r="V21" s="10">
        <v>128176</v>
      </c>
      <c r="W21" s="10">
        <v>31903</v>
      </c>
      <c r="X21" s="10">
        <v>44071</v>
      </c>
      <c r="Y21" s="10">
        <v>1548685</v>
      </c>
      <c r="Z21" s="10">
        <v>1548685</v>
      </c>
      <c r="AA21" s="10">
        <v>121835</v>
      </c>
      <c r="AB21" s="10">
        <v>0</v>
      </c>
      <c r="AC21" s="11">
        <f t="shared" si="8"/>
        <v>3164728</v>
      </c>
      <c r="AD21" s="10">
        <v>45816</v>
      </c>
      <c r="AE21" s="10">
        <v>262003</v>
      </c>
      <c r="AF21" s="10">
        <v>393959</v>
      </c>
      <c r="AG21" s="10">
        <v>154197</v>
      </c>
      <c r="AH21" s="10">
        <v>430621</v>
      </c>
      <c r="AI21" s="11">
        <f t="shared" si="1"/>
        <v>10824073</v>
      </c>
      <c r="AJ21" s="10">
        <v>2044675</v>
      </c>
      <c r="AK21" s="11">
        <f t="shared" si="9"/>
        <v>12868748</v>
      </c>
      <c r="AL21" s="13">
        <f t="shared" si="10"/>
        <v>25061</v>
      </c>
      <c r="AM21" s="14">
        <v>48637</v>
      </c>
      <c r="AN21" s="14">
        <v>22005</v>
      </c>
      <c r="AO21" s="14">
        <v>30704</v>
      </c>
      <c r="AP21" s="14">
        <v>18479</v>
      </c>
      <c r="AQ21" s="14">
        <v>3526</v>
      </c>
      <c r="AR21" s="14">
        <v>1970</v>
      </c>
      <c r="AS21" s="14">
        <v>1086</v>
      </c>
      <c r="AT21" s="14">
        <v>0</v>
      </c>
      <c r="AU21" s="14">
        <v>2006</v>
      </c>
      <c r="AV21" s="14">
        <v>4148</v>
      </c>
      <c r="AW21" s="14">
        <v>0</v>
      </c>
      <c r="AX21" s="14">
        <v>0</v>
      </c>
      <c r="AY21" s="14">
        <v>0</v>
      </c>
      <c r="AZ21" s="14">
        <v>0</v>
      </c>
      <c r="BA21" s="14">
        <v>4057</v>
      </c>
      <c r="BB21" s="14">
        <v>140452</v>
      </c>
      <c r="BC21" s="14">
        <v>197</v>
      </c>
      <c r="BD21" s="14">
        <v>658</v>
      </c>
      <c r="BE21" s="14">
        <v>0</v>
      </c>
      <c r="BF21" s="14">
        <v>649</v>
      </c>
      <c r="BG21" s="14">
        <v>891</v>
      </c>
      <c r="BH21" s="14">
        <v>476</v>
      </c>
      <c r="BI21" s="14">
        <v>151</v>
      </c>
      <c r="BJ21" s="13">
        <f t="shared" si="0"/>
        <v>1726854</v>
      </c>
      <c r="BK21" s="14">
        <v>1193860</v>
      </c>
      <c r="BL21" s="14">
        <v>1402924</v>
      </c>
      <c r="BM21" s="14">
        <v>143774</v>
      </c>
      <c r="BN21" s="14">
        <v>300279</v>
      </c>
      <c r="BO21" s="14">
        <v>23473</v>
      </c>
      <c r="BP21" s="14">
        <v>178</v>
      </c>
      <c r="BQ21" s="14">
        <v>630300</v>
      </c>
      <c r="BR21" s="14">
        <v>2263</v>
      </c>
      <c r="BS21" s="14">
        <v>2252</v>
      </c>
      <c r="BT21" s="14">
        <v>1600</v>
      </c>
      <c r="BU21" s="14">
        <v>490</v>
      </c>
      <c r="BV21" s="14">
        <v>28428</v>
      </c>
      <c r="BW21" s="14">
        <v>4643296</v>
      </c>
      <c r="BX21" s="14">
        <v>6121</v>
      </c>
      <c r="BY21" s="14">
        <v>142161</v>
      </c>
      <c r="BZ21" s="14">
        <v>11589</v>
      </c>
      <c r="CA21" s="14">
        <v>15807</v>
      </c>
      <c r="CB21" s="14">
        <v>7718</v>
      </c>
      <c r="CC21" s="14">
        <v>7056</v>
      </c>
      <c r="CD21" s="14">
        <v>938</v>
      </c>
      <c r="CE21" s="14">
        <v>272075</v>
      </c>
      <c r="CF21" s="14">
        <v>180359</v>
      </c>
      <c r="CG21" s="14">
        <v>287</v>
      </c>
      <c r="CH21" s="14">
        <v>186125</v>
      </c>
      <c r="CI21" s="14">
        <v>7939</v>
      </c>
      <c r="CJ21" s="14">
        <v>8038</v>
      </c>
      <c r="CK21" s="13">
        <f t="shared" si="11"/>
        <v>15977</v>
      </c>
      <c r="CL21" s="14">
        <v>9564</v>
      </c>
      <c r="CM21" s="14">
        <v>1067</v>
      </c>
      <c r="CN21" s="14">
        <v>24269</v>
      </c>
      <c r="CO21" s="14">
        <v>1905</v>
      </c>
      <c r="CP21" s="14">
        <v>10241</v>
      </c>
      <c r="CQ21" s="13">
        <f t="shared" si="2"/>
        <v>12146</v>
      </c>
      <c r="CR21" s="14">
        <v>3065</v>
      </c>
      <c r="CS21" s="14">
        <v>563</v>
      </c>
      <c r="CT21" s="14">
        <v>15641</v>
      </c>
      <c r="CU21" s="14">
        <v>77</v>
      </c>
      <c r="CV21" s="14">
        <v>3450</v>
      </c>
      <c r="CW21" s="14">
        <v>270</v>
      </c>
      <c r="CX21" s="14">
        <v>68</v>
      </c>
      <c r="CY21" s="14">
        <v>10355</v>
      </c>
      <c r="CZ21" s="14">
        <v>168</v>
      </c>
      <c r="DA21" s="14">
        <v>160</v>
      </c>
      <c r="DB21" s="14">
        <v>81710</v>
      </c>
      <c r="DC21" s="14">
        <v>781</v>
      </c>
    </row>
    <row r="22" spans="1:107" ht="15">
      <c r="A22" s="6" t="s">
        <v>190</v>
      </c>
      <c r="B22" s="7">
        <v>1</v>
      </c>
      <c r="C22" s="8">
        <f t="shared" si="3"/>
        <v>28.2</v>
      </c>
      <c r="D22" s="9">
        <v>27.2</v>
      </c>
      <c r="E22" s="9">
        <v>1</v>
      </c>
      <c r="F22" s="9">
        <v>59.1</v>
      </c>
      <c r="G22" s="9">
        <v>39</v>
      </c>
      <c r="H22" s="9">
        <v>0</v>
      </c>
      <c r="I22" s="9">
        <v>39.47</v>
      </c>
      <c r="J22" s="8">
        <f t="shared" si="4"/>
        <v>126.77</v>
      </c>
      <c r="K22" s="10">
        <v>2160238</v>
      </c>
      <c r="L22" s="10">
        <v>2077438</v>
      </c>
      <c r="M22" s="11">
        <f t="shared" si="5"/>
        <v>82800</v>
      </c>
      <c r="N22" s="15">
        <v>2667006</v>
      </c>
      <c r="O22" s="11">
        <f t="shared" si="6"/>
        <v>4827244</v>
      </c>
      <c r="P22" s="10">
        <v>697813</v>
      </c>
      <c r="Q22" s="10">
        <v>952592</v>
      </c>
      <c r="R22" s="10">
        <v>745469</v>
      </c>
      <c r="S22" s="10">
        <v>146469</v>
      </c>
      <c r="T22" s="11">
        <f t="shared" si="7"/>
        <v>789542</v>
      </c>
      <c r="U22" s="10">
        <v>562965</v>
      </c>
      <c r="V22" s="10">
        <v>226577</v>
      </c>
      <c r="W22" s="10">
        <v>220315</v>
      </c>
      <c r="X22" s="10">
        <v>8271</v>
      </c>
      <c r="Y22" s="10">
        <v>1702578</v>
      </c>
      <c r="Z22" s="10">
        <v>1267793</v>
      </c>
      <c r="AA22" s="10">
        <v>150668</v>
      </c>
      <c r="AB22" s="10">
        <v>214</v>
      </c>
      <c r="AC22" s="11">
        <f t="shared" si="8"/>
        <v>3824180</v>
      </c>
      <c r="AD22" s="10">
        <v>21174</v>
      </c>
      <c r="AE22" s="10">
        <v>117555</v>
      </c>
      <c r="AF22" s="10">
        <v>270932</v>
      </c>
      <c r="AG22" s="10">
        <v>75613</v>
      </c>
      <c r="AH22" s="10">
        <v>191528</v>
      </c>
      <c r="AI22" s="11">
        <f t="shared" si="1"/>
        <v>10026039</v>
      </c>
      <c r="AJ22" s="10">
        <v>0</v>
      </c>
      <c r="AK22" s="11">
        <f t="shared" si="9"/>
        <v>10026039</v>
      </c>
      <c r="AL22" s="13">
        <f t="shared" si="10"/>
        <v>89949</v>
      </c>
      <c r="AM22" s="14">
        <v>86819</v>
      </c>
      <c r="AN22" s="14">
        <v>88462</v>
      </c>
      <c r="AO22" s="14">
        <v>1462</v>
      </c>
      <c r="AP22" s="14">
        <v>16582</v>
      </c>
      <c r="AQ22" s="14">
        <v>71880</v>
      </c>
      <c r="AR22" s="14">
        <v>1462</v>
      </c>
      <c r="AS22" s="14">
        <v>25</v>
      </c>
      <c r="AT22" s="14">
        <v>0</v>
      </c>
      <c r="AU22" s="14">
        <v>7931</v>
      </c>
      <c r="AV22" s="14">
        <v>0</v>
      </c>
      <c r="AW22" s="14">
        <v>6</v>
      </c>
      <c r="AX22" s="14">
        <v>6</v>
      </c>
      <c r="AY22" s="14">
        <v>4</v>
      </c>
      <c r="AZ22" s="14">
        <v>2</v>
      </c>
      <c r="BA22" s="14">
        <v>3785</v>
      </c>
      <c r="BB22" s="14">
        <v>38003</v>
      </c>
      <c r="BC22" s="14">
        <v>53</v>
      </c>
      <c r="BD22" s="14">
        <v>157</v>
      </c>
      <c r="BE22" s="14">
        <v>476</v>
      </c>
      <c r="BF22" s="14">
        <v>148</v>
      </c>
      <c r="BG22" s="14">
        <v>1606</v>
      </c>
      <c r="BH22" s="14">
        <v>395</v>
      </c>
      <c r="BI22" s="14">
        <v>4</v>
      </c>
      <c r="BJ22" s="13">
        <f t="shared" si="0"/>
        <v>1242887</v>
      </c>
      <c r="BK22" s="14">
        <v>950598</v>
      </c>
      <c r="BL22" s="14">
        <v>1066738</v>
      </c>
      <c r="BM22" s="14">
        <v>11110</v>
      </c>
      <c r="BN22" s="14">
        <v>144781</v>
      </c>
      <c r="BO22" s="14">
        <v>31368</v>
      </c>
      <c r="BP22" s="14">
        <v>0</v>
      </c>
      <c r="BQ22" s="14">
        <v>298625</v>
      </c>
      <c r="BR22" s="14">
        <v>4668</v>
      </c>
      <c r="BS22" s="14">
        <v>4668</v>
      </c>
      <c r="BT22" s="14">
        <v>2732</v>
      </c>
      <c r="BU22" s="14">
        <v>569</v>
      </c>
      <c r="BV22" s="14">
        <v>16128</v>
      </c>
      <c r="BW22" s="14">
        <v>2595888</v>
      </c>
      <c r="BX22" s="14">
        <v>7353</v>
      </c>
      <c r="BY22" s="14">
        <v>14686</v>
      </c>
      <c r="BZ22" s="14">
        <v>93750</v>
      </c>
      <c r="CA22" s="14">
        <v>60583</v>
      </c>
      <c r="CB22" s="14">
        <v>134373</v>
      </c>
      <c r="CC22" s="14">
        <v>1631</v>
      </c>
      <c r="CD22" s="14">
        <v>59</v>
      </c>
      <c r="CE22" s="14">
        <v>279346</v>
      </c>
      <c r="CF22" s="14">
        <v>128684</v>
      </c>
      <c r="CG22" s="14">
        <v>331</v>
      </c>
      <c r="CH22" s="14">
        <v>30449</v>
      </c>
      <c r="CI22" s="14">
        <v>3679</v>
      </c>
      <c r="CJ22" s="14">
        <v>7369</v>
      </c>
      <c r="CK22" s="13">
        <f t="shared" si="11"/>
        <v>11048</v>
      </c>
      <c r="CL22" s="14">
        <v>6843</v>
      </c>
      <c r="CM22" s="14">
        <v>709</v>
      </c>
      <c r="CN22" s="14">
        <v>22710</v>
      </c>
      <c r="CO22" s="14">
        <v>1456</v>
      </c>
      <c r="CP22" s="14">
        <v>7296</v>
      </c>
      <c r="CQ22" s="13">
        <f>SUM(CP22,CO22)</f>
        <v>8752</v>
      </c>
      <c r="CR22" s="14">
        <v>6945</v>
      </c>
      <c r="CS22" s="14">
        <v>1753</v>
      </c>
      <c r="CT22" s="14">
        <v>17576</v>
      </c>
      <c r="CU22" s="14">
        <v>386</v>
      </c>
      <c r="CV22" s="14">
        <v>9568</v>
      </c>
      <c r="CW22" s="14">
        <v>0</v>
      </c>
      <c r="CX22" s="14">
        <v>0</v>
      </c>
      <c r="CY22" s="14">
        <v>6810</v>
      </c>
      <c r="CZ22" s="14">
        <v>81</v>
      </c>
      <c r="DA22" s="14">
        <v>119</v>
      </c>
      <c r="DB22" s="14">
        <v>43060</v>
      </c>
      <c r="DC22" s="14">
        <v>576</v>
      </c>
    </row>
    <row r="23" spans="1:107" ht="15">
      <c r="A23" s="6" t="s">
        <v>191</v>
      </c>
      <c r="B23" s="7">
        <v>0</v>
      </c>
      <c r="C23" s="8">
        <f t="shared" si="3"/>
        <v>32.85</v>
      </c>
      <c r="D23" s="9">
        <v>28.85</v>
      </c>
      <c r="E23" s="9">
        <v>4</v>
      </c>
      <c r="F23" s="9">
        <v>48.75</v>
      </c>
      <c r="G23" s="9">
        <v>25</v>
      </c>
      <c r="H23" s="9">
        <v>0</v>
      </c>
      <c r="I23" s="9">
        <v>32.13</v>
      </c>
      <c r="J23" s="8">
        <f t="shared" si="4"/>
        <v>113.72999999999999</v>
      </c>
      <c r="K23" s="10">
        <v>2672555</v>
      </c>
      <c r="L23" s="10">
        <v>2328781</v>
      </c>
      <c r="M23" s="11">
        <f t="shared" si="5"/>
        <v>343774</v>
      </c>
      <c r="N23" s="15">
        <v>2613747</v>
      </c>
      <c r="O23" s="11">
        <f t="shared" si="6"/>
        <v>5286302</v>
      </c>
      <c r="P23" s="10">
        <v>696909</v>
      </c>
      <c r="Q23" s="10">
        <v>719926</v>
      </c>
      <c r="R23" s="10">
        <v>612810</v>
      </c>
      <c r="S23" s="10">
        <v>107116</v>
      </c>
      <c r="T23" s="11">
        <f t="shared" si="7"/>
        <v>171893</v>
      </c>
      <c r="U23" s="10">
        <v>79926</v>
      </c>
      <c r="V23" s="10">
        <v>91967</v>
      </c>
      <c r="W23" s="10">
        <v>18208</v>
      </c>
      <c r="X23" s="10">
        <v>64546</v>
      </c>
      <c r="Y23" s="10">
        <v>1597799</v>
      </c>
      <c r="Z23" s="10">
        <v>1597318</v>
      </c>
      <c r="AA23" s="10">
        <v>113306</v>
      </c>
      <c r="AB23" s="10">
        <v>0</v>
      </c>
      <c r="AC23" s="11">
        <f t="shared" si="8"/>
        <v>2685678</v>
      </c>
      <c r="AD23" s="10">
        <v>11000</v>
      </c>
      <c r="AE23" s="10">
        <v>9029</v>
      </c>
      <c r="AF23" s="10">
        <v>573626</v>
      </c>
      <c r="AG23" s="10">
        <v>123057</v>
      </c>
      <c r="AH23" s="10">
        <v>654716</v>
      </c>
      <c r="AI23" s="11">
        <f t="shared" si="1"/>
        <v>10040317</v>
      </c>
      <c r="AJ23" s="10">
        <v>0</v>
      </c>
      <c r="AK23" s="11">
        <f t="shared" si="9"/>
        <v>10040317</v>
      </c>
      <c r="AL23" s="13">
        <f t="shared" si="10"/>
        <v>18310</v>
      </c>
      <c r="AM23" s="14">
        <v>0</v>
      </c>
      <c r="AN23" s="14">
        <v>17071</v>
      </c>
      <c r="AO23" s="14">
        <v>7210</v>
      </c>
      <c r="AP23" s="14">
        <v>12528</v>
      </c>
      <c r="AQ23" s="14">
        <v>4543</v>
      </c>
      <c r="AR23" s="14">
        <v>0</v>
      </c>
      <c r="AS23" s="14">
        <v>134</v>
      </c>
      <c r="AT23" s="14">
        <v>1105</v>
      </c>
      <c r="AU23" s="14">
        <v>2164</v>
      </c>
      <c r="AV23" s="14">
        <v>0</v>
      </c>
      <c r="AW23" s="14">
        <v>19</v>
      </c>
      <c r="AX23" s="14">
        <v>19</v>
      </c>
      <c r="AY23" s="14">
        <v>9</v>
      </c>
      <c r="AZ23" s="14">
        <v>5</v>
      </c>
      <c r="BA23" s="14">
        <v>0</v>
      </c>
      <c r="BB23" s="14">
        <v>1804</v>
      </c>
      <c r="BC23" s="14">
        <v>60</v>
      </c>
      <c r="BD23" s="14">
        <v>183</v>
      </c>
      <c r="BE23" s="14">
        <v>6</v>
      </c>
      <c r="BF23" s="14">
        <v>980</v>
      </c>
      <c r="BG23" s="14">
        <v>396</v>
      </c>
      <c r="BH23" s="14">
        <v>143</v>
      </c>
      <c r="BI23" s="14">
        <v>0</v>
      </c>
      <c r="BJ23" s="13">
        <f t="shared" si="0"/>
        <v>1332037</v>
      </c>
      <c r="BK23" s="14">
        <v>1001705</v>
      </c>
      <c r="BL23" s="14">
        <v>1042503</v>
      </c>
      <c r="BM23" s="14">
        <v>44169</v>
      </c>
      <c r="BN23" s="14">
        <v>217166</v>
      </c>
      <c r="BO23" s="14">
        <v>62009</v>
      </c>
      <c r="BP23" s="14">
        <v>10359</v>
      </c>
      <c r="BQ23" s="14">
        <v>249421</v>
      </c>
      <c r="BR23" s="14">
        <v>720</v>
      </c>
      <c r="BS23" s="14">
        <v>716</v>
      </c>
      <c r="BT23" s="14">
        <v>287</v>
      </c>
      <c r="BU23" s="14">
        <v>310</v>
      </c>
      <c r="BV23" s="14">
        <v>105507</v>
      </c>
      <c r="BW23" s="14">
        <v>1518413</v>
      </c>
      <c r="BX23" s="14">
        <v>3383.3</v>
      </c>
      <c r="BY23" s="14">
        <v>10790</v>
      </c>
      <c r="BZ23" s="14">
        <v>3299</v>
      </c>
      <c r="CA23" s="14">
        <v>23626</v>
      </c>
      <c r="CB23" s="14">
        <v>11248</v>
      </c>
      <c r="CC23" s="14">
        <v>1583</v>
      </c>
      <c r="CD23" s="14">
        <v>63143</v>
      </c>
      <c r="CE23" s="14">
        <v>374820</v>
      </c>
      <c r="CF23" s="14">
        <v>154552</v>
      </c>
      <c r="CG23" s="14">
        <v>221586</v>
      </c>
      <c r="CH23" s="14">
        <v>59217</v>
      </c>
      <c r="CI23" s="14">
        <v>4057</v>
      </c>
      <c r="CJ23" s="14">
        <v>7274</v>
      </c>
      <c r="CK23" s="13">
        <f t="shared" si="11"/>
        <v>11331</v>
      </c>
      <c r="CL23" s="14">
        <v>6114</v>
      </c>
      <c r="CM23" s="14">
        <v>500</v>
      </c>
      <c r="CN23" s="14">
        <v>17252</v>
      </c>
      <c r="CO23" s="14">
        <v>2880</v>
      </c>
      <c r="CP23" s="14">
        <v>15686</v>
      </c>
      <c r="CQ23" s="13">
        <f>SUM(CP23,CO23)</f>
        <v>18566</v>
      </c>
      <c r="CR23" s="14">
        <v>5655</v>
      </c>
      <c r="CS23" s="14">
        <v>410</v>
      </c>
      <c r="CT23" s="14">
        <v>13407</v>
      </c>
      <c r="CU23" s="14">
        <v>726</v>
      </c>
      <c r="CV23" s="14">
        <v>18053</v>
      </c>
      <c r="CW23" s="14">
        <v>0</v>
      </c>
      <c r="CX23" s="14">
        <v>0</v>
      </c>
      <c r="CY23" s="14">
        <v>2941</v>
      </c>
      <c r="CZ23" s="14">
        <v>94</v>
      </c>
      <c r="DA23" s="14">
        <v>115</v>
      </c>
      <c r="DB23" s="14">
        <v>71713</v>
      </c>
      <c r="DC23" s="14">
        <v>2813</v>
      </c>
    </row>
    <row r="24" spans="1:107" ht="15">
      <c r="A24" s="6" t="s">
        <v>192</v>
      </c>
      <c r="B24" s="7">
        <v>0</v>
      </c>
      <c r="C24" s="8">
        <f t="shared" si="3"/>
        <v>12.5</v>
      </c>
      <c r="D24" s="9">
        <v>12.5</v>
      </c>
      <c r="E24" s="9">
        <v>0</v>
      </c>
      <c r="F24" s="9">
        <v>35.25</v>
      </c>
      <c r="G24" s="9">
        <v>24.5</v>
      </c>
      <c r="H24" s="9">
        <v>0</v>
      </c>
      <c r="I24" s="9">
        <v>19</v>
      </c>
      <c r="J24" s="8">
        <f t="shared" si="4"/>
        <v>66.75</v>
      </c>
      <c r="K24" s="10">
        <v>1004592</v>
      </c>
      <c r="L24" s="10">
        <v>1004592</v>
      </c>
      <c r="M24" s="11">
        <f t="shared" si="5"/>
        <v>0</v>
      </c>
      <c r="N24" s="15">
        <v>1705610</v>
      </c>
      <c r="O24" s="11">
        <f t="shared" si="6"/>
        <v>2710202</v>
      </c>
      <c r="P24" s="10">
        <v>213239</v>
      </c>
      <c r="Q24" s="10">
        <v>227195</v>
      </c>
      <c r="R24" s="10">
        <v>220040</v>
      </c>
      <c r="S24" s="10">
        <v>7155</v>
      </c>
      <c r="T24" s="11">
        <f t="shared" si="7"/>
        <v>424946</v>
      </c>
      <c r="U24" s="10">
        <v>244374</v>
      </c>
      <c r="V24" s="10">
        <v>180572</v>
      </c>
      <c r="W24" s="10">
        <v>40115</v>
      </c>
      <c r="X24" s="10">
        <v>11562</v>
      </c>
      <c r="Y24" s="10">
        <v>995762</v>
      </c>
      <c r="Z24" s="10">
        <v>424668</v>
      </c>
      <c r="AA24" s="10">
        <v>37190</v>
      </c>
      <c r="AB24" s="10">
        <v>-4199</v>
      </c>
      <c r="AC24" s="11">
        <f t="shared" si="8"/>
        <v>1732571</v>
      </c>
      <c r="AD24" s="10">
        <v>28757</v>
      </c>
      <c r="AE24" s="10">
        <v>41401</v>
      </c>
      <c r="AF24" s="10">
        <v>174403</v>
      </c>
      <c r="AG24" s="10">
        <v>104045</v>
      </c>
      <c r="AH24" s="10">
        <v>210019</v>
      </c>
      <c r="AI24" s="11">
        <f t="shared" si="1"/>
        <v>5214637</v>
      </c>
      <c r="AJ24" s="10">
        <v>1034339</v>
      </c>
      <c r="AK24" s="11">
        <f t="shared" si="9"/>
        <v>6248976</v>
      </c>
      <c r="AL24" s="13">
        <f t="shared" si="10"/>
        <v>15719</v>
      </c>
      <c r="AM24" s="14">
        <v>7414</v>
      </c>
      <c r="AN24" s="14">
        <v>10391</v>
      </c>
      <c r="AO24" s="14">
        <v>1199</v>
      </c>
      <c r="AP24" s="14">
        <v>3959</v>
      </c>
      <c r="AQ24" s="14">
        <v>627</v>
      </c>
      <c r="AR24" s="14">
        <v>1837</v>
      </c>
      <c r="AS24" s="14">
        <v>313</v>
      </c>
      <c r="AT24" s="14">
        <v>3178</v>
      </c>
      <c r="AU24" s="14">
        <v>45356</v>
      </c>
      <c r="AV24" s="14">
        <v>19</v>
      </c>
      <c r="AW24" s="14">
        <v>86</v>
      </c>
      <c r="AX24" s="14">
        <v>86</v>
      </c>
      <c r="AY24" s="14">
        <v>34</v>
      </c>
      <c r="AZ24" s="14">
        <v>17</v>
      </c>
      <c r="BA24" s="14">
        <v>6391</v>
      </c>
      <c r="BB24" s="14">
        <v>4129</v>
      </c>
      <c r="BC24" s="14">
        <v>17</v>
      </c>
      <c r="BD24" s="14">
        <v>131</v>
      </c>
      <c r="BE24" s="14">
        <v>0</v>
      </c>
      <c r="BF24" s="14">
        <v>24</v>
      </c>
      <c r="BG24" s="14">
        <v>234</v>
      </c>
      <c r="BH24" s="14">
        <v>1063</v>
      </c>
      <c r="BI24" s="14">
        <v>0</v>
      </c>
      <c r="BJ24" s="13">
        <f t="shared" si="0"/>
        <v>791516</v>
      </c>
      <c r="BK24" s="14">
        <v>644741</v>
      </c>
      <c r="BL24" s="14">
        <v>601750</v>
      </c>
      <c r="BM24" s="14">
        <v>2063</v>
      </c>
      <c r="BN24" s="14">
        <v>117351</v>
      </c>
      <c r="BO24" s="14">
        <v>39186</v>
      </c>
      <c r="BP24" s="14">
        <v>33229</v>
      </c>
      <c r="BQ24" s="14">
        <v>311834</v>
      </c>
      <c r="BR24" s="14">
        <v>3175</v>
      </c>
      <c r="BS24" s="14">
        <v>3170</v>
      </c>
      <c r="BT24" s="14">
        <v>1318</v>
      </c>
      <c r="BU24" s="14">
        <v>745</v>
      </c>
      <c r="BV24" s="14">
        <v>16797</v>
      </c>
      <c r="BW24" s="14">
        <v>2129871</v>
      </c>
      <c r="BX24" s="14">
        <v>4787</v>
      </c>
      <c r="BY24" s="14">
        <v>24580</v>
      </c>
      <c r="BZ24" s="14">
        <v>37053</v>
      </c>
      <c r="CA24" s="14">
        <v>2287</v>
      </c>
      <c r="CB24" s="14">
        <v>6062</v>
      </c>
      <c r="CC24" s="14">
        <v>4267</v>
      </c>
      <c r="CD24" s="14">
        <v>5561</v>
      </c>
      <c r="CE24" s="14">
        <v>152285</v>
      </c>
      <c r="CF24" s="14">
        <v>146928</v>
      </c>
      <c r="CG24" s="14">
        <v>131</v>
      </c>
      <c r="CH24" s="14">
        <v>27512</v>
      </c>
      <c r="CI24" s="14">
        <v>2991</v>
      </c>
      <c r="CJ24" s="14">
        <v>3302</v>
      </c>
      <c r="CK24" s="13">
        <f t="shared" si="11"/>
        <v>6293</v>
      </c>
      <c r="CL24" s="14">
        <v>3169</v>
      </c>
      <c r="CM24" s="14">
        <v>418</v>
      </c>
      <c r="CN24" s="14">
        <v>8166</v>
      </c>
      <c r="CO24" s="14">
        <v>2030</v>
      </c>
      <c r="CP24" s="14">
        <v>9036</v>
      </c>
      <c r="CQ24" s="13">
        <f>SUM(CP24,CO24)</f>
        <v>11066</v>
      </c>
      <c r="CR24" s="14">
        <v>3683</v>
      </c>
      <c r="CS24" s="14">
        <v>1859</v>
      </c>
      <c r="CT24" s="14">
        <v>8349</v>
      </c>
      <c r="CU24" s="14">
        <v>478</v>
      </c>
      <c r="CV24" s="14">
        <v>18629</v>
      </c>
      <c r="CW24" s="14">
        <v>0</v>
      </c>
      <c r="CX24" s="14">
        <v>0</v>
      </c>
      <c r="CY24" s="14">
        <v>4200</v>
      </c>
      <c r="CZ24" s="14">
        <v>114</v>
      </c>
      <c r="DA24" s="14">
        <v>116</v>
      </c>
      <c r="DB24" s="14">
        <v>33991</v>
      </c>
      <c r="DC24" s="14">
        <v>281</v>
      </c>
    </row>
    <row r="25" spans="1:107" ht="15">
      <c r="A25" s="6" t="s">
        <v>193</v>
      </c>
      <c r="B25" s="7">
        <v>0</v>
      </c>
      <c r="C25" s="8">
        <f t="shared" si="3"/>
        <v>13.1</v>
      </c>
      <c r="D25" s="9">
        <v>13.1</v>
      </c>
      <c r="E25" s="9">
        <v>0</v>
      </c>
      <c r="F25" s="9">
        <v>6.5</v>
      </c>
      <c r="G25" s="9">
        <v>20.25</v>
      </c>
      <c r="H25" s="9">
        <v>0</v>
      </c>
      <c r="I25" s="9">
        <v>10.67</v>
      </c>
      <c r="J25" s="8">
        <f t="shared" si="4"/>
        <v>30.270000000000003</v>
      </c>
      <c r="K25" s="10">
        <v>1153178</v>
      </c>
      <c r="L25" s="10">
        <v>1153177.83</v>
      </c>
      <c r="M25" s="11">
        <v>0</v>
      </c>
      <c r="N25" s="15">
        <v>1078032.5</v>
      </c>
      <c r="O25" s="11">
        <f t="shared" si="6"/>
        <v>2231210.5</v>
      </c>
      <c r="P25" s="10">
        <v>207613.21</v>
      </c>
      <c r="Q25" s="10">
        <v>165545</v>
      </c>
      <c r="R25" s="10">
        <v>165545</v>
      </c>
      <c r="S25" s="10">
        <v>0</v>
      </c>
      <c r="T25" s="11">
        <f t="shared" si="7"/>
        <v>284124</v>
      </c>
      <c r="U25" s="10">
        <v>215384</v>
      </c>
      <c r="V25" s="10">
        <v>68740</v>
      </c>
      <c r="W25" s="10">
        <v>4931</v>
      </c>
      <c r="X25" s="10">
        <v>30196</v>
      </c>
      <c r="Y25" s="10">
        <v>400240</v>
      </c>
      <c r="Z25" s="10">
        <v>0</v>
      </c>
      <c r="AA25" s="10">
        <v>12946</v>
      </c>
      <c r="AB25" s="10">
        <v>0</v>
      </c>
      <c r="AC25" s="11">
        <f t="shared" si="8"/>
        <v>897982</v>
      </c>
      <c r="AD25" s="10">
        <v>2304</v>
      </c>
      <c r="AE25" s="10">
        <v>9876.83</v>
      </c>
      <c r="AF25" s="10">
        <v>48509.06</v>
      </c>
      <c r="AG25" s="10">
        <v>73080</v>
      </c>
      <c r="AH25" s="10">
        <v>173062.02</v>
      </c>
      <c r="AI25" s="11">
        <f t="shared" si="1"/>
        <v>3643637.62</v>
      </c>
      <c r="AJ25" s="10">
        <v>915765.09</v>
      </c>
      <c r="AK25" s="11">
        <f t="shared" si="9"/>
        <v>4559402.71</v>
      </c>
      <c r="AL25" s="13">
        <f t="shared" si="10"/>
        <v>11540</v>
      </c>
      <c r="AM25" s="14">
        <v>19453</v>
      </c>
      <c r="AN25" s="14">
        <v>8133</v>
      </c>
      <c r="AO25" s="14">
        <v>2132</v>
      </c>
      <c r="AP25" s="14">
        <v>4001</v>
      </c>
      <c r="AQ25" s="14">
        <v>4132</v>
      </c>
      <c r="AR25" s="14">
        <v>37</v>
      </c>
      <c r="AS25" s="14">
        <v>3370</v>
      </c>
      <c r="AT25" s="14">
        <v>0</v>
      </c>
      <c r="AU25" s="14">
        <v>1243</v>
      </c>
      <c r="AV25" s="14">
        <v>0</v>
      </c>
      <c r="AW25" s="14">
        <v>94</v>
      </c>
      <c r="AX25" s="14">
        <v>156</v>
      </c>
      <c r="AY25" s="14">
        <v>39</v>
      </c>
      <c r="AZ25" s="14">
        <v>23</v>
      </c>
      <c r="BA25" s="14">
        <v>2603</v>
      </c>
      <c r="BB25" s="14">
        <v>5018</v>
      </c>
      <c r="BC25" s="14">
        <v>47</v>
      </c>
      <c r="BD25" s="14">
        <v>251</v>
      </c>
      <c r="BE25" s="14">
        <v>0</v>
      </c>
      <c r="BF25" s="14">
        <v>91</v>
      </c>
      <c r="BG25" s="14">
        <v>463</v>
      </c>
      <c r="BH25" s="14">
        <v>137</v>
      </c>
      <c r="BI25" s="14">
        <v>0</v>
      </c>
      <c r="BJ25" s="13">
        <f t="shared" si="0"/>
        <v>280492</v>
      </c>
      <c r="BK25" s="14" t="s">
        <v>171</v>
      </c>
      <c r="BL25" s="14">
        <v>200583</v>
      </c>
      <c r="BM25" s="14">
        <v>30964</v>
      </c>
      <c r="BN25" s="14">
        <v>25704</v>
      </c>
      <c r="BO25" s="14">
        <v>54205</v>
      </c>
      <c r="BP25" s="14">
        <v>0</v>
      </c>
      <c r="BQ25" s="14">
        <v>0</v>
      </c>
      <c r="BR25" s="14">
        <v>2868</v>
      </c>
      <c r="BS25" s="14">
        <v>2868</v>
      </c>
      <c r="BT25" s="14">
        <v>704</v>
      </c>
      <c r="BU25" s="14">
        <v>361</v>
      </c>
      <c r="BV25" s="14">
        <v>22118</v>
      </c>
      <c r="BW25" s="14">
        <v>970601</v>
      </c>
      <c r="BX25" s="14">
        <v>569</v>
      </c>
      <c r="BY25" s="14">
        <v>1318</v>
      </c>
      <c r="BZ25" s="14">
        <v>19415</v>
      </c>
      <c r="CA25" s="14">
        <v>3203</v>
      </c>
      <c r="CB25" s="14">
        <v>7641</v>
      </c>
      <c r="CC25" s="14">
        <v>1644</v>
      </c>
      <c r="CD25" s="14">
        <v>0</v>
      </c>
      <c r="CE25" s="14">
        <v>52986</v>
      </c>
      <c r="CF25" s="14">
        <v>16867</v>
      </c>
      <c r="CG25" s="14">
        <v>457</v>
      </c>
      <c r="CH25" s="14">
        <v>7747</v>
      </c>
      <c r="CI25" s="14">
        <v>2313</v>
      </c>
      <c r="CJ25" s="14">
        <v>3021</v>
      </c>
      <c r="CK25" s="13">
        <f t="shared" si="11"/>
        <v>5334</v>
      </c>
      <c r="CL25" s="14">
        <v>2446</v>
      </c>
      <c r="CM25" s="14">
        <v>245</v>
      </c>
      <c r="CN25" s="14">
        <v>7100</v>
      </c>
      <c r="CO25" s="14">
        <v>913</v>
      </c>
      <c r="CP25" s="14">
        <v>7783</v>
      </c>
      <c r="CQ25" s="13">
        <f>SUM(CP25,CO25)</f>
        <v>8696</v>
      </c>
      <c r="CR25" s="14">
        <v>5145</v>
      </c>
      <c r="CS25" s="14">
        <v>168</v>
      </c>
      <c r="CT25" s="14">
        <v>5192</v>
      </c>
      <c r="CU25" s="14">
        <v>428</v>
      </c>
      <c r="CV25" s="14">
        <v>9069</v>
      </c>
      <c r="CW25" s="14">
        <v>262.5</v>
      </c>
      <c r="CX25" s="14">
        <v>0</v>
      </c>
      <c r="CY25" s="14">
        <v>269</v>
      </c>
      <c r="CZ25" s="14">
        <v>79</v>
      </c>
      <c r="DA25" s="14">
        <v>57</v>
      </c>
      <c r="DB25" s="14">
        <v>12929</v>
      </c>
      <c r="DC25" s="14">
        <v>282</v>
      </c>
    </row>
    <row r="26" spans="1:107" ht="15">
      <c r="A26" s="6" t="s">
        <v>194</v>
      </c>
      <c r="B26" s="7">
        <v>1</v>
      </c>
      <c r="C26" s="8">
        <f t="shared" si="3"/>
        <v>12.9</v>
      </c>
      <c r="D26" s="9">
        <v>8.9</v>
      </c>
      <c r="E26" s="9">
        <v>4</v>
      </c>
      <c r="F26" s="9">
        <v>25.35</v>
      </c>
      <c r="G26" s="9">
        <v>16.35</v>
      </c>
      <c r="H26" s="9">
        <v>1.5</v>
      </c>
      <c r="I26" s="9">
        <v>18.5</v>
      </c>
      <c r="J26" s="8">
        <f t="shared" si="4"/>
        <v>58.25</v>
      </c>
      <c r="K26" s="10">
        <v>1007754</v>
      </c>
      <c r="L26" s="10">
        <v>640504</v>
      </c>
      <c r="M26" s="11">
        <f t="shared" si="5"/>
        <v>367250</v>
      </c>
      <c r="N26" s="15">
        <v>984281</v>
      </c>
      <c r="O26" s="11">
        <f t="shared" si="6"/>
        <v>1992035</v>
      </c>
      <c r="P26" s="10">
        <v>175859</v>
      </c>
      <c r="Q26" s="10">
        <v>200792</v>
      </c>
      <c r="R26" s="10">
        <v>172670</v>
      </c>
      <c r="S26" s="10">
        <v>28122</v>
      </c>
      <c r="T26" s="11">
        <f t="shared" si="7"/>
        <v>64835</v>
      </c>
      <c r="U26" s="10">
        <v>47204</v>
      </c>
      <c r="V26" s="10">
        <v>17631</v>
      </c>
      <c r="W26" s="10">
        <v>4614</v>
      </c>
      <c r="X26" s="10">
        <v>32529</v>
      </c>
      <c r="Y26" s="10">
        <v>435834</v>
      </c>
      <c r="Z26" s="10">
        <v>64800</v>
      </c>
      <c r="AA26" s="10">
        <v>0</v>
      </c>
      <c r="AB26" s="10">
        <v>25980</v>
      </c>
      <c r="AC26" s="11">
        <f t="shared" si="8"/>
        <v>764584</v>
      </c>
      <c r="AD26" s="10">
        <v>9050</v>
      </c>
      <c r="AE26" s="10">
        <v>83787</v>
      </c>
      <c r="AF26" s="10">
        <v>71386</v>
      </c>
      <c r="AG26" s="10">
        <v>13255</v>
      </c>
      <c r="AH26" s="10">
        <v>78059</v>
      </c>
      <c r="AI26" s="11">
        <f t="shared" si="1"/>
        <v>3188015</v>
      </c>
      <c r="AJ26" s="10">
        <v>0</v>
      </c>
      <c r="AK26" s="11">
        <f t="shared" si="9"/>
        <v>3188015</v>
      </c>
      <c r="AL26" s="13">
        <f t="shared" si="10"/>
        <v>6320</v>
      </c>
      <c r="AM26" s="14">
        <v>9225</v>
      </c>
      <c r="AN26" s="14">
        <v>4790</v>
      </c>
      <c r="AO26" s="14">
        <v>4646</v>
      </c>
      <c r="AP26" s="14">
        <v>4268</v>
      </c>
      <c r="AQ26" s="14">
        <v>499</v>
      </c>
      <c r="AR26" s="14">
        <v>1325</v>
      </c>
      <c r="AS26" s="14">
        <v>205</v>
      </c>
      <c r="AT26" s="14">
        <v>0</v>
      </c>
      <c r="AU26" s="14">
        <v>3116</v>
      </c>
      <c r="AV26" s="14">
        <v>0</v>
      </c>
      <c r="AW26" s="14">
        <v>14</v>
      </c>
      <c r="AX26" s="14">
        <v>14</v>
      </c>
      <c r="AY26" s="14">
        <v>9</v>
      </c>
      <c r="AZ26" s="14">
        <v>2</v>
      </c>
      <c r="BA26" s="14">
        <v>0</v>
      </c>
      <c r="BB26" s="14">
        <v>75</v>
      </c>
      <c r="BC26" s="14">
        <v>0</v>
      </c>
      <c r="BD26" s="14">
        <v>23</v>
      </c>
      <c r="BE26" s="14" t="s">
        <v>171</v>
      </c>
      <c r="BF26" s="14">
        <v>72</v>
      </c>
      <c r="BG26" s="14">
        <v>629</v>
      </c>
      <c r="BH26" s="14">
        <v>5</v>
      </c>
      <c r="BI26" s="14" t="s">
        <v>171</v>
      </c>
      <c r="BJ26" s="13">
        <f t="shared" si="0"/>
        <v>573986</v>
      </c>
      <c r="BK26" s="14">
        <v>437241</v>
      </c>
      <c r="BL26" s="14">
        <v>468959</v>
      </c>
      <c r="BM26" s="14">
        <v>24869</v>
      </c>
      <c r="BN26" s="14">
        <v>92711</v>
      </c>
      <c r="BO26" s="14">
        <v>12316</v>
      </c>
      <c r="BP26" s="14">
        <v>0</v>
      </c>
      <c r="BQ26" s="14">
        <v>0</v>
      </c>
      <c r="BR26" s="14">
        <v>889</v>
      </c>
      <c r="BS26" s="14">
        <v>889</v>
      </c>
      <c r="BT26" s="14">
        <v>643</v>
      </c>
      <c r="BU26" s="14">
        <v>122</v>
      </c>
      <c r="BV26" s="14">
        <v>45145</v>
      </c>
      <c r="BW26" s="14">
        <v>1708488</v>
      </c>
      <c r="BX26" s="14">
        <v>207</v>
      </c>
      <c r="BY26" s="14">
        <v>1361</v>
      </c>
      <c r="BZ26" s="14" t="s">
        <v>171</v>
      </c>
      <c r="CA26" s="14">
        <v>25131</v>
      </c>
      <c r="CB26" s="14">
        <v>12124</v>
      </c>
      <c r="CC26" s="14">
        <v>1955</v>
      </c>
      <c r="CD26" s="14" t="s">
        <v>171</v>
      </c>
      <c r="CE26" s="14">
        <v>230342</v>
      </c>
      <c r="CF26" s="14">
        <v>41293</v>
      </c>
      <c r="CG26" s="14">
        <v>6612</v>
      </c>
      <c r="CH26" s="14">
        <v>60999</v>
      </c>
      <c r="CI26" s="14">
        <v>1754</v>
      </c>
      <c r="CJ26" s="14">
        <v>4803</v>
      </c>
      <c r="CK26" s="13">
        <f t="shared" si="11"/>
        <v>6557</v>
      </c>
      <c r="CL26" s="14">
        <v>3187</v>
      </c>
      <c r="CM26" s="14">
        <v>331</v>
      </c>
      <c r="CN26" s="14">
        <v>7101</v>
      </c>
      <c r="CO26" s="14">
        <v>332</v>
      </c>
      <c r="CP26" s="14">
        <v>1892</v>
      </c>
      <c r="CQ26" s="13">
        <f>SUM(CP26,CO26)</f>
        <v>2224</v>
      </c>
      <c r="CR26" s="14">
        <v>1044</v>
      </c>
      <c r="CS26" s="14">
        <v>40</v>
      </c>
      <c r="CT26" s="14">
        <v>7787</v>
      </c>
      <c r="CU26" s="14">
        <v>462</v>
      </c>
      <c r="CV26" s="14">
        <v>6874</v>
      </c>
      <c r="CW26" s="14">
        <v>0</v>
      </c>
      <c r="CX26" s="14">
        <v>0</v>
      </c>
      <c r="CY26" s="14">
        <v>803</v>
      </c>
      <c r="CZ26" s="14">
        <v>92</v>
      </c>
      <c r="DA26" s="14">
        <v>62</v>
      </c>
      <c r="DB26" s="14">
        <v>4505</v>
      </c>
      <c r="DC26" s="14">
        <v>1605</v>
      </c>
    </row>
    <row r="27" spans="1:107" ht="15">
      <c r="A27" s="6" t="s">
        <v>195</v>
      </c>
      <c r="B27" s="7">
        <v>1</v>
      </c>
      <c r="C27" s="8">
        <f t="shared" si="3"/>
        <v>10</v>
      </c>
      <c r="D27" s="9">
        <v>9</v>
      </c>
      <c r="E27" s="9">
        <v>1</v>
      </c>
      <c r="F27" s="9">
        <v>16.5</v>
      </c>
      <c r="G27" s="9">
        <v>13.5</v>
      </c>
      <c r="H27" s="9">
        <v>0</v>
      </c>
      <c r="I27" s="9">
        <v>10.2</v>
      </c>
      <c r="J27" s="8">
        <f t="shared" si="4"/>
        <v>36.7</v>
      </c>
      <c r="K27" s="10">
        <v>794444</v>
      </c>
      <c r="L27" s="10">
        <v>678728</v>
      </c>
      <c r="M27" s="11">
        <f t="shared" si="5"/>
        <v>115716</v>
      </c>
      <c r="N27" s="15">
        <v>758394</v>
      </c>
      <c r="O27" s="11">
        <f t="shared" si="6"/>
        <v>1552838</v>
      </c>
      <c r="P27" s="10">
        <v>165385</v>
      </c>
      <c r="Q27" s="10">
        <v>136958</v>
      </c>
      <c r="R27" s="10">
        <v>136958</v>
      </c>
      <c r="S27" s="10" t="s">
        <v>171</v>
      </c>
      <c r="T27" s="11">
        <f t="shared" si="7"/>
        <v>374057</v>
      </c>
      <c r="U27" s="10">
        <v>270337</v>
      </c>
      <c r="V27" s="10">
        <v>103720</v>
      </c>
      <c r="W27" s="10" t="s">
        <v>171</v>
      </c>
      <c r="X27" s="10" t="s">
        <v>171</v>
      </c>
      <c r="Y27" s="10">
        <v>248999</v>
      </c>
      <c r="Z27" s="10">
        <v>248999</v>
      </c>
      <c r="AA27" s="10">
        <v>11980</v>
      </c>
      <c r="AB27" s="10">
        <v>0</v>
      </c>
      <c r="AC27" s="11">
        <f t="shared" si="8"/>
        <v>771994</v>
      </c>
      <c r="AD27" s="10">
        <v>3900</v>
      </c>
      <c r="AE27" s="10">
        <v>31840</v>
      </c>
      <c r="AF27" s="10">
        <v>126162</v>
      </c>
      <c r="AG27" s="10">
        <v>38313</v>
      </c>
      <c r="AH27" s="10">
        <v>108697</v>
      </c>
      <c r="AI27" s="11">
        <f t="shared" si="1"/>
        <v>2799129</v>
      </c>
      <c r="AJ27" s="10">
        <v>639291</v>
      </c>
      <c r="AK27" s="11">
        <f t="shared" si="9"/>
        <v>3438420</v>
      </c>
      <c r="AL27" s="13">
        <f t="shared" si="10"/>
        <v>5095</v>
      </c>
      <c r="AM27" s="14">
        <v>3937</v>
      </c>
      <c r="AN27" s="14">
        <v>4953</v>
      </c>
      <c r="AO27" s="14">
        <v>0</v>
      </c>
      <c r="AP27" s="14">
        <v>3897</v>
      </c>
      <c r="AQ27" s="14">
        <v>1056</v>
      </c>
      <c r="AR27" s="14">
        <v>0</v>
      </c>
      <c r="AS27" s="14">
        <v>142</v>
      </c>
      <c r="AT27" s="14" t="s">
        <v>171</v>
      </c>
      <c r="AU27" s="14">
        <v>4690</v>
      </c>
      <c r="AV27" s="14">
        <v>1463</v>
      </c>
      <c r="AW27" s="14">
        <v>0</v>
      </c>
      <c r="AX27" s="14">
        <v>0</v>
      </c>
      <c r="AY27" s="14">
        <v>0</v>
      </c>
      <c r="AZ27" s="14" t="s">
        <v>171</v>
      </c>
      <c r="BA27" s="14">
        <v>0</v>
      </c>
      <c r="BB27" s="14">
        <v>2348</v>
      </c>
      <c r="BC27" s="14">
        <v>0</v>
      </c>
      <c r="BD27" s="14">
        <v>52</v>
      </c>
      <c r="BE27" s="14">
        <v>0</v>
      </c>
      <c r="BF27" s="14">
        <v>42</v>
      </c>
      <c r="BG27" s="14">
        <v>174</v>
      </c>
      <c r="BH27" s="14">
        <v>2</v>
      </c>
      <c r="BI27" s="14" t="s">
        <v>171</v>
      </c>
      <c r="BJ27" s="13">
        <f t="shared" si="0"/>
        <v>372636</v>
      </c>
      <c r="BK27" s="14">
        <v>325061</v>
      </c>
      <c r="BL27" s="14">
        <v>355903</v>
      </c>
      <c r="BM27" s="14">
        <v>6044</v>
      </c>
      <c r="BN27" s="14">
        <v>10283</v>
      </c>
      <c r="BO27" s="14">
        <v>6450</v>
      </c>
      <c r="BP27" s="14" t="s">
        <v>171</v>
      </c>
      <c r="BQ27" s="14">
        <v>117273</v>
      </c>
      <c r="BR27" s="14">
        <v>841</v>
      </c>
      <c r="BS27" s="14">
        <v>841</v>
      </c>
      <c r="BT27" s="14">
        <v>674</v>
      </c>
      <c r="BU27" s="14" t="s">
        <v>171</v>
      </c>
      <c r="BV27" s="14">
        <v>9698</v>
      </c>
      <c r="BW27" s="14">
        <v>1141337</v>
      </c>
      <c r="BX27" s="14">
        <v>2570</v>
      </c>
      <c r="BY27" s="14">
        <v>10167</v>
      </c>
      <c r="BZ27" s="14">
        <v>1268</v>
      </c>
      <c r="CA27" s="14">
        <v>2066</v>
      </c>
      <c r="CB27" s="14">
        <v>3019</v>
      </c>
      <c r="CC27" s="14">
        <v>189</v>
      </c>
      <c r="CD27" s="14" t="s">
        <v>171</v>
      </c>
      <c r="CE27" s="14">
        <v>49615</v>
      </c>
      <c r="CF27" s="14">
        <v>12365</v>
      </c>
      <c r="CG27" s="14">
        <v>0</v>
      </c>
      <c r="CH27" s="14">
        <v>6566</v>
      </c>
      <c r="CI27" s="14">
        <v>2037</v>
      </c>
      <c r="CJ27" s="14">
        <v>4258</v>
      </c>
      <c r="CK27" s="13">
        <f t="shared" si="11"/>
        <v>6295</v>
      </c>
      <c r="CL27" s="14">
        <v>6295</v>
      </c>
      <c r="CM27" s="14">
        <v>3497</v>
      </c>
      <c r="CN27" s="14">
        <v>220</v>
      </c>
      <c r="CO27" s="14" t="s">
        <v>171</v>
      </c>
      <c r="CP27" s="14">
        <v>2590</v>
      </c>
      <c r="CQ27" s="13">
        <v>2543</v>
      </c>
      <c r="CR27" s="14">
        <v>2904</v>
      </c>
      <c r="CS27" s="14">
        <v>245</v>
      </c>
      <c r="CT27" s="14" t="s">
        <v>171</v>
      </c>
      <c r="CU27" s="14">
        <v>173</v>
      </c>
      <c r="CV27" s="14">
        <v>3903</v>
      </c>
      <c r="CW27" s="14">
        <v>135</v>
      </c>
      <c r="CX27" s="14">
        <v>108</v>
      </c>
      <c r="CY27" s="14">
        <v>332</v>
      </c>
      <c r="CZ27" s="14">
        <v>81</v>
      </c>
      <c r="DA27" s="14">
        <v>69</v>
      </c>
      <c r="DB27" s="14">
        <v>8497</v>
      </c>
      <c r="DC27" s="14">
        <v>260</v>
      </c>
    </row>
    <row r="28" spans="1:107" ht="15.75" thickBot="1">
      <c r="A28" s="21" t="s">
        <v>196</v>
      </c>
      <c r="B28" s="29">
        <f>SUM(B5:B27)</f>
        <v>11</v>
      </c>
      <c r="C28" s="30">
        <f>SUM(C5:C27)</f>
        <v>446.50000000000006</v>
      </c>
      <c r="D28" s="30">
        <f aca="true" t="shared" si="12" ref="D28:I28">SUM(D5:D27)</f>
        <v>382.5</v>
      </c>
      <c r="E28" s="30">
        <f t="shared" si="12"/>
        <v>64</v>
      </c>
      <c r="F28" s="30">
        <f t="shared" si="12"/>
        <v>633.44</v>
      </c>
      <c r="G28" s="30">
        <f t="shared" si="12"/>
        <v>460.94</v>
      </c>
      <c r="H28" s="30">
        <f t="shared" si="12"/>
        <v>8.5</v>
      </c>
      <c r="I28" s="30">
        <f t="shared" si="12"/>
        <v>453.64292671574844</v>
      </c>
      <c r="J28" s="30">
        <f>SUM(J5:J27)</f>
        <v>1542.0829267157485</v>
      </c>
      <c r="K28" s="31">
        <f>SUM(K5:K27)</f>
        <v>35241055.08</v>
      </c>
      <c r="L28" s="31">
        <f aca="true" t="shared" si="13" ref="L28:AK28">SUM(L5:L27)</f>
        <v>29967091.909999996</v>
      </c>
      <c r="M28" s="31">
        <f t="shared" si="13"/>
        <v>5273963</v>
      </c>
      <c r="N28" s="31">
        <f t="shared" si="13"/>
        <v>29915620.5</v>
      </c>
      <c r="O28" s="31">
        <f t="shared" si="13"/>
        <v>65156675.58</v>
      </c>
      <c r="P28" s="31">
        <f t="shared" si="13"/>
        <v>7028579.75</v>
      </c>
      <c r="Q28" s="31">
        <f t="shared" si="13"/>
        <v>8784128.93</v>
      </c>
      <c r="R28" s="31">
        <f t="shared" si="13"/>
        <v>7898623</v>
      </c>
      <c r="S28" s="31">
        <f>SUM(S5:S27)</f>
        <v>519840</v>
      </c>
      <c r="T28" s="31">
        <f t="shared" si="13"/>
        <v>7829774.67</v>
      </c>
      <c r="U28" s="31">
        <f t="shared" si="13"/>
        <v>5464298.42</v>
      </c>
      <c r="V28" s="31">
        <f t="shared" si="13"/>
        <v>2365476.25</v>
      </c>
      <c r="W28" s="31">
        <f t="shared" si="13"/>
        <v>607400.71</v>
      </c>
      <c r="X28" s="31">
        <f t="shared" si="13"/>
        <v>513439.47</v>
      </c>
      <c r="Y28" s="31">
        <f>SUM(Y5:Y27)</f>
        <v>15892052</v>
      </c>
      <c r="Z28" s="31">
        <f t="shared" si="13"/>
        <v>10958533.440000001</v>
      </c>
      <c r="AA28" s="31">
        <f t="shared" si="13"/>
        <v>782869.7</v>
      </c>
      <c r="AB28" s="31">
        <f t="shared" si="13"/>
        <v>57209</v>
      </c>
      <c r="AC28" s="31">
        <f t="shared" si="13"/>
        <v>34466874.480000004</v>
      </c>
      <c r="AD28" s="31">
        <f t="shared" si="13"/>
        <v>373325</v>
      </c>
      <c r="AE28" s="31">
        <f t="shared" si="13"/>
        <v>1601417.83</v>
      </c>
      <c r="AF28" s="31">
        <f t="shared" si="13"/>
        <v>4910951.6899999995</v>
      </c>
      <c r="AG28" s="31">
        <f t="shared" si="13"/>
        <v>1547910</v>
      </c>
      <c r="AH28" s="31">
        <f t="shared" si="13"/>
        <v>4755145.069999999</v>
      </c>
      <c r="AI28" s="31">
        <f t="shared" si="13"/>
        <v>119840879.4</v>
      </c>
      <c r="AJ28" s="31">
        <f t="shared" si="13"/>
        <v>8040688.09</v>
      </c>
      <c r="AK28" s="31">
        <f t="shared" si="13"/>
        <v>127881567.49</v>
      </c>
      <c r="AL28" s="32">
        <f>SUM(AL5:AL27)</f>
        <v>348759</v>
      </c>
      <c r="AM28" s="32">
        <f aca="true" t="shared" si="14" ref="AM28:BL28">SUM(AM5:AM27)</f>
        <v>508158</v>
      </c>
      <c r="AN28" s="32">
        <f t="shared" si="14"/>
        <v>293493</v>
      </c>
      <c r="AO28" s="32">
        <f t="shared" si="14"/>
        <v>275311</v>
      </c>
      <c r="AP28" s="32">
        <f t="shared" si="14"/>
        <v>171820</v>
      </c>
      <c r="AQ28" s="32">
        <f t="shared" si="14"/>
        <v>117001</v>
      </c>
      <c r="AR28" s="32">
        <f t="shared" si="14"/>
        <v>25363</v>
      </c>
      <c r="AS28" s="32">
        <f t="shared" si="14"/>
        <v>9202</v>
      </c>
      <c r="AT28" s="32">
        <f t="shared" si="14"/>
        <v>20701</v>
      </c>
      <c r="AU28" s="32">
        <f t="shared" si="14"/>
        <v>172716</v>
      </c>
      <c r="AV28" s="32">
        <f t="shared" si="14"/>
        <v>22375</v>
      </c>
      <c r="AW28" s="32">
        <f t="shared" si="14"/>
        <v>2010</v>
      </c>
      <c r="AX28" s="32">
        <f t="shared" si="14"/>
        <v>15933</v>
      </c>
      <c r="AY28" s="32">
        <f t="shared" si="14"/>
        <v>574</v>
      </c>
      <c r="AZ28" s="32">
        <f t="shared" si="14"/>
        <v>212</v>
      </c>
      <c r="BA28" s="32">
        <f>SUM(BA5:BA27)</f>
        <v>88269</v>
      </c>
      <c r="BB28" s="32">
        <f t="shared" si="14"/>
        <v>219757</v>
      </c>
      <c r="BC28" s="32">
        <f t="shared" si="14"/>
        <v>894.72</v>
      </c>
      <c r="BD28" s="32">
        <f t="shared" si="14"/>
        <v>5374</v>
      </c>
      <c r="BE28" s="32">
        <f t="shared" si="14"/>
        <v>21855</v>
      </c>
      <c r="BF28" s="32">
        <f t="shared" si="14"/>
        <v>7549</v>
      </c>
      <c r="BG28" s="32">
        <f t="shared" si="14"/>
        <v>11619</v>
      </c>
      <c r="BH28" s="32">
        <f t="shared" si="14"/>
        <v>3481</v>
      </c>
      <c r="BI28" s="32">
        <f t="shared" si="14"/>
        <v>10259</v>
      </c>
      <c r="BJ28" s="32">
        <f>SUM(BJ5:BJ27)</f>
        <v>19465754</v>
      </c>
      <c r="BK28" s="32">
        <f t="shared" si="14"/>
        <v>12502939</v>
      </c>
      <c r="BL28" s="32">
        <f t="shared" si="14"/>
        <v>15605213</v>
      </c>
      <c r="BM28" s="32">
        <f>SUM(BM5:BM27)</f>
        <v>943493</v>
      </c>
      <c r="BN28" s="32">
        <f>SUM(BN5:BN27)</f>
        <v>3250866</v>
      </c>
      <c r="BO28" s="32">
        <f>SUM(BO5:BO27)</f>
        <v>457941</v>
      </c>
      <c r="BP28" s="32">
        <f>SUM(BP5:BP27)</f>
        <v>151734</v>
      </c>
      <c r="BQ28" s="32">
        <f aca="true" t="shared" si="15" ref="BQ28:CY28">SUM(BQ5:BQ27)</f>
        <v>3984640</v>
      </c>
      <c r="BR28" s="32">
        <f t="shared" si="15"/>
        <v>53067</v>
      </c>
      <c r="BS28" s="32">
        <f t="shared" si="15"/>
        <v>34923</v>
      </c>
      <c r="BT28" s="32">
        <f t="shared" si="15"/>
        <v>21274</v>
      </c>
      <c r="BU28" s="32">
        <f t="shared" si="15"/>
        <v>8849</v>
      </c>
      <c r="BV28" s="32">
        <f t="shared" si="15"/>
        <v>503318</v>
      </c>
      <c r="BW28" s="32">
        <f t="shared" si="15"/>
        <v>31226795</v>
      </c>
      <c r="BX28" s="32">
        <f t="shared" si="15"/>
        <v>184631.45</v>
      </c>
      <c r="BY28" s="32">
        <f t="shared" si="15"/>
        <v>657696</v>
      </c>
      <c r="BZ28" s="32">
        <f t="shared" si="15"/>
        <v>556070</v>
      </c>
      <c r="CA28" s="32">
        <f t="shared" si="15"/>
        <v>356172</v>
      </c>
      <c r="CB28" s="32">
        <f t="shared" si="15"/>
        <v>300813</v>
      </c>
      <c r="CC28" s="32">
        <f t="shared" si="15"/>
        <v>49851</v>
      </c>
      <c r="CD28" s="32">
        <f t="shared" si="15"/>
        <v>1697903</v>
      </c>
      <c r="CE28" s="32">
        <f t="shared" si="15"/>
        <v>3051068</v>
      </c>
      <c r="CF28" s="32">
        <f t="shared" si="15"/>
        <v>1824937</v>
      </c>
      <c r="CG28" s="32">
        <f t="shared" si="15"/>
        <v>244017</v>
      </c>
      <c r="CH28" s="32">
        <f t="shared" si="15"/>
        <v>997386</v>
      </c>
      <c r="CI28" s="32">
        <f t="shared" si="15"/>
        <v>69876</v>
      </c>
      <c r="CJ28" s="32">
        <f t="shared" si="15"/>
        <v>96787</v>
      </c>
      <c r="CK28" s="32">
        <f t="shared" si="15"/>
        <v>166663</v>
      </c>
      <c r="CL28" s="32">
        <f t="shared" si="15"/>
        <v>93955</v>
      </c>
      <c r="CM28" s="32">
        <f t="shared" si="15"/>
        <v>12060</v>
      </c>
      <c r="CN28" s="32">
        <f>SUM(CN5:CN27)</f>
        <v>130117</v>
      </c>
      <c r="CO28" s="32">
        <f t="shared" si="15"/>
        <v>66121</v>
      </c>
      <c r="CP28" s="32">
        <f t="shared" si="15"/>
        <v>124162</v>
      </c>
      <c r="CQ28" s="32">
        <f t="shared" si="15"/>
        <v>190236</v>
      </c>
      <c r="CR28" s="32">
        <f t="shared" si="15"/>
        <v>86987</v>
      </c>
      <c r="CS28" s="32">
        <f t="shared" si="15"/>
        <v>12298</v>
      </c>
      <c r="CT28" s="32">
        <f>SUM(CT5:CT27)</f>
        <v>120770</v>
      </c>
      <c r="CU28" s="32">
        <f t="shared" si="15"/>
        <v>8419</v>
      </c>
      <c r="CV28" s="32">
        <f>SUM(CV5:CV27)</f>
        <v>211682</v>
      </c>
      <c r="CW28" s="32">
        <f t="shared" si="15"/>
        <v>2491</v>
      </c>
      <c r="CX28" s="32">
        <f t="shared" si="15"/>
        <v>13053</v>
      </c>
      <c r="CY28" s="32">
        <f t="shared" si="15"/>
        <v>35519</v>
      </c>
      <c r="CZ28" s="32" t="s">
        <v>197</v>
      </c>
      <c r="DA28" s="32" t="s">
        <v>198</v>
      </c>
      <c r="DB28" s="32" t="s">
        <v>199</v>
      </c>
      <c r="DC28" s="32" t="s">
        <v>200</v>
      </c>
    </row>
  </sheetData>
  <sheetProtection/>
  <mergeCells count="28">
    <mergeCell ref="B1:J1"/>
    <mergeCell ref="K1:L1"/>
    <mergeCell ref="M1:P1"/>
    <mergeCell ref="Q1:U1"/>
    <mergeCell ref="V1:AF1"/>
    <mergeCell ref="AG1:AK1"/>
    <mergeCell ref="AL1:AP1"/>
    <mergeCell ref="AQ1:BB1"/>
    <mergeCell ref="BC1:BI1"/>
    <mergeCell ref="BJ1:BM1"/>
    <mergeCell ref="BN1:BX1"/>
    <mergeCell ref="BY1:CG1"/>
    <mergeCell ref="CH1:CS1"/>
    <mergeCell ref="CU1:DC1"/>
    <mergeCell ref="C2:J2"/>
    <mergeCell ref="K2:L2"/>
    <mergeCell ref="M2:P2"/>
    <mergeCell ref="Q2:U2"/>
    <mergeCell ref="V2:AF2"/>
    <mergeCell ref="AG2:AK2"/>
    <mergeCell ref="AL2:AP2"/>
    <mergeCell ref="AQ2:BB2"/>
    <mergeCell ref="BC2:BI2"/>
    <mergeCell ref="BJ2:BM2"/>
    <mergeCell ref="BN2:BX2"/>
    <mergeCell ref="BY2:CG2"/>
    <mergeCell ref="CH2:CS2"/>
    <mergeCell ref="CU2:DC2"/>
  </mergeCells>
  <printOptions/>
  <pageMargins left="0.25" right="0.25" top="0.75" bottom="0.75" header="0.3" footer="0.3"/>
  <pageSetup horizontalDpi="600" verticalDpi="600" orientation="landscape" r:id="rId1"/>
  <headerFooter>
    <oddHeader>&amp;C&amp;"-,Bold"&amp;14Appendix B: CSU Annual Libraries Statistics: Cumulative Data, 2007-2008</oddHeader>
    <oddFooter>&amp;CPage 27 of 33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C28"/>
  <sheetViews>
    <sheetView workbookViewId="0" topLeftCell="AQ3">
      <selection activeCell="B3" sqref="B3"/>
    </sheetView>
  </sheetViews>
  <sheetFormatPr defaultColWidth="9.140625" defaultRowHeight="15"/>
  <cols>
    <col min="1" max="1" width="17.421875" style="0" customWidth="1"/>
    <col min="2" max="10" width="0" style="0" hidden="1" customWidth="1"/>
    <col min="11" max="11" width="13.421875" style="0" hidden="1" customWidth="1"/>
    <col min="12" max="12" width="12.00390625" style="0" hidden="1" customWidth="1"/>
    <col min="13" max="13" width="13.140625" style="0" hidden="1" customWidth="1"/>
    <col min="14" max="15" width="12.8515625" style="0" hidden="1" customWidth="1"/>
    <col min="16" max="16" width="11.8515625" style="0" hidden="1" customWidth="1"/>
    <col min="17" max="17" width="11.421875" style="0" hidden="1" customWidth="1"/>
    <col min="18" max="18" width="10.421875" style="0" hidden="1" customWidth="1"/>
    <col min="19" max="19" width="0" style="0" hidden="1" customWidth="1"/>
    <col min="20" max="20" width="12.8515625" style="0" hidden="1" customWidth="1"/>
    <col min="21" max="21" width="12.7109375" style="0" hidden="1" customWidth="1"/>
    <col min="22" max="22" width="10.8515625" style="0" hidden="1" customWidth="1"/>
    <col min="23" max="24" width="0" style="0" hidden="1" customWidth="1"/>
    <col min="25" max="25" width="12.421875" style="0" hidden="1" customWidth="1"/>
    <col min="26" max="26" width="11.57421875" style="0" hidden="1" customWidth="1"/>
    <col min="27" max="28" width="0" style="0" hidden="1" customWidth="1"/>
    <col min="29" max="29" width="12.00390625" style="0" hidden="1" customWidth="1"/>
    <col min="30" max="30" width="0" style="0" hidden="1" customWidth="1"/>
    <col min="31" max="31" width="11.8515625" style="0" hidden="1" customWidth="1"/>
    <col min="32" max="32" width="11.57421875" style="0" hidden="1" customWidth="1"/>
    <col min="33" max="34" width="11.421875" style="0" hidden="1" customWidth="1"/>
    <col min="35" max="35" width="12.421875" style="0" hidden="1" customWidth="1"/>
    <col min="36" max="36" width="11.7109375" style="0" hidden="1" customWidth="1"/>
    <col min="37" max="37" width="13.7109375" style="0" hidden="1" customWidth="1"/>
    <col min="38" max="38" width="12.140625" style="0" hidden="1" customWidth="1"/>
    <col min="39" max="39" width="9.7109375" style="0" hidden="1" customWidth="1"/>
    <col min="40" max="42" width="0" style="0" hidden="1" customWidth="1"/>
    <col min="48" max="48" width="10.57421875" style="0" customWidth="1"/>
    <col min="55" max="55" width="11.00390625" style="0" hidden="1" customWidth="1"/>
    <col min="56" max="56" width="11.28125" style="0" hidden="1" customWidth="1"/>
    <col min="57" max="61" width="0" style="0" hidden="1" customWidth="1"/>
    <col min="62" max="62" width="12.00390625" style="0" hidden="1" customWidth="1"/>
    <col min="63" max="63" width="11.140625" style="0" hidden="1" customWidth="1"/>
    <col min="64" max="64" width="11.57421875" style="0" hidden="1" customWidth="1"/>
    <col min="65" max="65" width="0" style="0" hidden="1" customWidth="1"/>
    <col min="66" max="66" width="9.8515625" style="0" hidden="1" customWidth="1"/>
    <col min="67" max="67" width="0" style="0" hidden="1" customWidth="1"/>
    <col min="68" max="68" width="10.421875" style="0" hidden="1" customWidth="1"/>
    <col min="69" max="69" width="10.7109375" style="0" hidden="1" customWidth="1"/>
    <col min="70" max="71" width="0" style="0" hidden="1" customWidth="1"/>
    <col min="72" max="72" width="9.8515625" style="0" hidden="1" customWidth="1"/>
    <col min="73" max="74" width="0" style="0" hidden="1" customWidth="1"/>
    <col min="75" max="75" width="12.421875" style="0" hidden="1" customWidth="1"/>
    <col min="76" max="77" width="0" style="0" hidden="1" customWidth="1"/>
    <col min="78" max="78" width="12.00390625" style="0" hidden="1" customWidth="1"/>
    <col min="79" max="81" width="0" style="0" hidden="1" customWidth="1"/>
    <col min="82" max="82" width="11.421875" style="0" hidden="1" customWidth="1"/>
    <col min="83" max="83" width="10.00390625" style="0" hidden="1" customWidth="1"/>
    <col min="84" max="84" width="10.28125" style="0" hidden="1" customWidth="1"/>
    <col min="85" max="85" width="10.8515625" style="0" hidden="1" customWidth="1"/>
    <col min="86" max="86" width="10.57421875" style="0" hidden="1" customWidth="1"/>
    <col min="87" max="87" width="10.140625" style="0" hidden="1" customWidth="1"/>
    <col min="88" max="97" width="0" style="0" hidden="1" customWidth="1"/>
    <col min="98" max="98" width="16.140625" style="0" hidden="1" customWidth="1"/>
    <col min="99" max="103" width="0" style="0" hidden="1" customWidth="1"/>
    <col min="104" max="104" width="10.421875" style="0" hidden="1" customWidth="1"/>
    <col min="105" max="105" width="11.7109375" style="0" hidden="1" customWidth="1"/>
    <col min="106" max="106" width="14.140625" style="0" hidden="1" customWidth="1"/>
    <col min="107" max="107" width="11.140625" style="0" hidden="1" customWidth="1"/>
  </cols>
  <sheetData>
    <row r="1" spans="1:107" s="37" customFormat="1" ht="15.75">
      <c r="A1" s="35"/>
      <c r="B1" s="46"/>
      <c r="C1" s="46"/>
      <c r="D1" s="46"/>
      <c r="E1" s="46"/>
      <c r="F1" s="46"/>
      <c r="G1" s="46"/>
      <c r="H1" s="46"/>
      <c r="I1" s="46"/>
      <c r="J1" s="46"/>
      <c r="K1" s="50" t="s">
        <v>0</v>
      </c>
      <c r="L1" s="50"/>
      <c r="M1" s="44" t="s">
        <v>0</v>
      </c>
      <c r="N1" s="44"/>
      <c r="O1" s="44"/>
      <c r="P1" s="44"/>
      <c r="Q1" s="44" t="s">
        <v>0</v>
      </c>
      <c r="R1" s="44"/>
      <c r="S1" s="44"/>
      <c r="T1" s="44"/>
      <c r="U1" s="44"/>
      <c r="V1" s="44" t="s">
        <v>0</v>
      </c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 t="s">
        <v>0</v>
      </c>
      <c r="AH1" s="44"/>
      <c r="AI1" s="44"/>
      <c r="AJ1" s="44"/>
      <c r="AK1" s="44"/>
      <c r="AL1" s="45" t="s">
        <v>1</v>
      </c>
      <c r="AM1" s="45"/>
      <c r="AN1" s="45"/>
      <c r="AO1" s="45"/>
      <c r="AP1" s="45"/>
      <c r="AQ1" s="45" t="s">
        <v>1</v>
      </c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 t="s">
        <v>1</v>
      </c>
      <c r="BD1" s="45"/>
      <c r="BE1" s="45"/>
      <c r="BF1" s="45"/>
      <c r="BG1" s="45"/>
      <c r="BH1" s="45"/>
      <c r="BI1" s="45"/>
      <c r="BJ1" s="44" t="s">
        <v>1</v>
      </c>
      <c r="BK1" s="44"/>
      <c r="BL1" s="44"/>
      <c r="BM1" s="44"/>
      <c r="BN1" s="44" t="s">
        <v>1</v>
      </c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 t="s">
        <v>1</v>
      </c>
      <c r="BZ1" s="44"/>
      <c r="CA1" s="44"/>
      <c r="CB1" s="44"/>
      <c r="CC1" s="44"/>
      <c r="CD1" s="44"/>
      <c r="CE1" s="44"/>
      <c r="CF1" s="44"/>
      <c r="CG1" s="44"/>
      <c r="CH1" s="44" t="s">
        <v>8</v>
      </c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0" t="s">
        <v>8</v>
      </c>
      <c r="CU1" s="54" t="s">
        <v>8</v>
      </c>
      <c r="CV1" s="54"/>
      <c r="CW1" s="54"/>
      <c r="CX1" s="54"/>
      <c r="CY1" s="54"/>
      <c r="CZ1" s="54"/>
      <c r="DA1" s="54"/>
      <c r="DB1" s="54"/>
      <c r="DC1" s="55"/>
    </row>
    <row r="2" spans="1:107" s="33" customFormat="1" ht="27" customHeight="1">
      <c r="A2" s="36"/>
      <c r="B2" s="38" t="s">
        <v>2</v>
      </c>
      <c r="C2" s="47" t="s">
        <v>3</v>
      </c>
      <c r="D2" s="48"/>
      <c r="E2" s="48"/>
      <c r="F2" s="48"/>
      <c r="G2" s="48"/>
      <c r="H2" s="48"/>
      <c r="I2" s="48"/>
      <c r="J2" s="48"/>
      <c r="K2" s="49" t="s">
        <v>4</v>
      </c>
      <c r="L2" s="49"/>
      <c r="M2" s="49" t="s">
        <v>4</v>
      </c>
      <c r="N2" s="49"/>
      <c r="O2" s="49"/>
      <c r="P2" s="49"/>
      <c r="Q2" s="43" t="s">
        <v>5</v>
      </c>
      <c r="R2" s="43"/>
      <c r="S2" s="43"/>
      <c r="T2" s="43"/>
      <c r="U2" s="43"/>
      <c r="V2" s="43" t="s">
        <v>5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 t="s">
        <v>5</v>
      </c>
      <c r="AH2" s="43"/>
      <c r="AI2" s="43"/>
      <c r="AJ2" s="43"/>
      <c r="AK2" s="43"/>
      <c r="AL2" s="43" t="s">
        <v>6</v>
      </c>
      <c r="AM2" s="43"/>
      <c r="AN2" s="43"/>
      <c r="AO2" s="43"/>
      <c r="AP2" s="43"/>
      <c r="AQ2" s="43" t="s">
        <v>6</v>
      </c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 t="s">
        <v>6</v>
      </c>
      <c r="BD2" s="43"/>
      <c r="BE2" s="43"/>
      <c r="BF2" s="43"/>
      <c r="BG2" s="43"/>
      <c r="BH2" s="43"/>
      <c r="BI2" s="43"/>
      <c r="BJ2" s="43" t="s">
        <v>7</v>
      </c>
      <c r="BK2" s="43"/>
      <c r="BL2" s="43"/>
      <c r="BM2" s="43"/>
      <c r="BN2" s="43" t="s">
        <v>7</v>
      </c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 t="s">
        <v>7</v>
      </c>
      <c r="BZ2" s="43"/>
      <c r="CA2" s="43"/>
      <c r="CB2" s="43"/>
      <c r="CC2" s="43"/>
      <c r="CD2" s="43"/>
      <c r="CE2" s="43"/>
      <c r="CF2" s="43"/>
      <c r="CG2" s="43"/>
      <c r="CH2" s="48" t="s">
        <v>216</v>
      </c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39" t="s">
        <v>216</v>
      </c>
      <c r="CU2" s="52" t="s">
        <v>217</v>
      </c>
      <c r="CV2" s="52"/>
      <c r="CW2" s="52"/>
      <c r="CX2" s="52"/>
      <c r="CY2" s="52"/>
      <c r="CZ2" s="52"/>
      <c r="DA2" s="52"/>
      <c r="DB2" s="52"/>
      <c r="DC2" s="56"/>
    </row>
    <row r="3" spans="1:107" s="28" customFormat="1" ht="96.75" customHeight="1">
      <c r="A3" s="22"/>
      <c r="B3" s="23" t="s">
        <v>9</v>
      </c>
      <c r="C3" s="23" t="s">
        <v>10</v>
      </c>
      <c r="D3" s="23" t="s">
        <v>11</v>
      </c>
      <c r="E3" s="23" t="s">
        <v>12</v>
      </c>
      <c r="F3" s="23" t="s">
        <v>13</v>
      </c>
      <c r="G3" s="23" t="s">
        <v>14</v>
      </c>
      <c r="H3" s="23" t="s">
        <v>15</v>
      </c>
      <c r="I3" s="23" t="s">
        <v>16</v>
      </c>
      <c r="J3" s="24" t="s">
        <v>201</v>
      </c>
      <c r="K3" s="25" t="s">
        <v>17</v>
      </c>
      <c r="L3" s="25" t="s">
        <v>18</v>
      </c>
      <c r="M3" s="23" t="s">
        <v>19</v>
      </c>
      <c r="N3" s="23" t="s">
        <v>20</v>
      </c>
      <c r="O3" s="24" t="s">
        <v>202</v>
      </c>
      <c r="P3" s="23" t="s">
        <v>21</v>
      </c>
      <c r="Q3" s="23" t="s">
        <v>22</v>
      </c>
      <c r="R3" s="23" t="s">
        <v>23</v>
      </c>
      <c r="S3" s="23" t="s">
        <v>24</v>
      </c>
      <c r="T3" s="23" t="s">
        <v>25</v>
      </c>
      <c r="U3" s="34" t="s">
        <v>26</v>
      </c>
      <c r="V3" s="23" t="s">
        <v>27</v>
      </c>
      <c r="W3" s="23" t="s">
        <v>28</v>
      </c>
      <c r="X3" s="23" t="s">
        <v>29</v>
      </c>
      <c r="Y3" s="23" t="s">
        <v>209</v>
      </c>
      <c r="Z3" s="23" t="s">
        <v>30</v>
      </c>
      <c r="AA3" s="23" t="s">
        <v>31</v>
      </c>
      <c r="AB3" s="23" t="s">
        <v>32</v>
      </c>
      <c r="AC3" s="24" t="s">
        <v>203</v>
      </c>
      <c r="AD3" s="23" t="s">
        <v>210</v>
      </c>
      <c r="AE3" s="23" t="s">
        <v>33</v>
      </c>
      <c r="AF3" s="23" t="s">
        <v>34</v>
      </c>
      <c r="AG3" s="23" t="s">
        <v>215</v>
      </c>
      <c r="AH3" s="23" t="s">
        <v>35</v>
      </c>
      <c r="AI3" s="24" t="s">
        <v>204</v>
      </c>
      <c r="AJ3" s="23" t="s">
        <v>36</v>
      </c>
      <c r="AK3" s="24" t="s">
        <v>205</v>
      </c>
      <c r="AL3" s="24" t="s">
        <v>206</v>
      </c>
      <c r="AM3" s="24" t="s">
        <v>207</v>
      </c>
      <c r="AN3" s="23" t="s">
        <v>37</v>
      </c>
      <c r="AO3" s="23" t="s">
        <v>38</v>
      </c>
      <c r="AP3" s="23" t="s">
        <v>39</v>
      </c>
      <c r="AQ3" s="23" t="s">
        <v>40</v>
      </c>
      <c r="AR3" s="23" t="s">
        <v>41</v>
      </c>
      <c r="AS3" s="23" t="s">
        <v>42</v>
      </c>
      <c r="AT3" s="23" t="s">
        <v>43</v>
      </c>
      <c r="AU3" s="24" t="s">
        <v>44</v>
      </c>
      <c r="AV3" s="23" t="s">
        <v>45</v>
      </c>
      <c r="AW3" s="24" t="s">
        <v>46</v>
      </c>
      <c r="AX3" s="23" t="s">
        <v>47</v>
      </c>
      <c r="AY3" s="26" t="s">
        <v>211</v>
      </c>
      <c r="AZ3" s="23" t="s">
        <v>212</v>
      </c>
      <c r="BA3" s="23" t="s">
        <v>50</v>
      </c>
      <c r="BB3" s="23" t="s">
        <v>51</v>
      </c>
      <c r="BC3" s="23" t="s">
        <v>52</v>
      </c>
      <c r="BD3" s="23" t="s">
        <v>53</v>
      </c>
      <c r="BE3" s="23" t="s">
        <v>54</v>
      </c>
      <c r="BF3" s="23" t="s">
        <v>55</v>
      </c>
      <c r="BG3" s="23" t="s">
        <v>56</v>
      </c>
      <c r="BH3" s="23" t="s">
        <v>57</v>
      </c>
      <c r="BI3" s="23" t="s">
        <v>58</v>
      </c>
      <c r="BJ3" s="24" t="s">
        <v>206</v>
      </c>
      <c r="BK3" s="24" t="s">
        <v>207</v>
      </c>
      <c r="BL3" s="23" t="s">
        <v>37</v>
      </c>
      <c r="BM3" s="23" t="s">
        <v>38</v>
      </c>
      <c r="BN3" s="23" t="s">
        <v>41</v>
      </c>
      <c r="BO3" s="23" t="s">
        <v>42</v>
      </c>
      <c r="BP3" s="23" t="s">
        <v>59</v>
      </c>
      <c r="BQ3" s="23" t="s">
        <v>45</v>
      </c>
      <c r="BR3" s="24" t="s">
        <v>46</v>
      </c>
      <c r="BS3" s="23" t="s">
        <v>47</v>
      </c>
      <c r="BT3" s="26" t="s">
        <v>48</v>
      </c>
      <c r="BU3" s="23" t="s">
        <v>49</v>
      </c>
      <c r="BV3" s="23" t="s">
        <v>50</v>
      </c>
      <c r="BW3" s="23" t="s">
        <v>51</v>
      </c>
      <c r="BX3" s="23" t="s">
        <v>60</v>
      </c>
      <c r="BY3" s="23" t="s">
        <v>53</v>
      </c>
      <c r="BZ3" s="23" t="s">
        <v>54</v>
      </c>
      <c r="CA3" s="23" t="s">
        <v>55</v>
      </c>
      <c r="CB3" s="23" t="s">
        <v>61</v>
      </c>
      <c r="CC3" s="23" t="s">
        <v>57</v>
      </c>
      <c r="CD3" s="23" t="s">
        <v>62</v>
      </c>
      <c r="CE3" s="24" t="s">
        <v>63</v>
      </c>
      <c r="CF3" s="24" t="s">
        <v>64</v>
      </c>
      <c r="CG3" s="23" t="s">
        <v>65</v>
      </c>
      <c r="CH3" s="24" t="s">
        <v>66</v>
      </c>
      <c r="CI3" s="23" t="s">
        <v>67</v>
      </c>
      <c r="CJ3" s="23" t="s">
        <v>68</v>
      </c>
      <c r="CK3" s="24" t="s">
        <v>208</v>
      </c>
      <c r="CL3" s="23" t="s">
        <v>69</v>
      </c>
      <c r="CM3" s="23" t="s">
        <v>70</v>
      </c>
      <c r="CN3" s="23" t="s">
        <v>71</v>
      </c>
      <c r="CO3" s="23" t="s">
        <v>72</v>
      </c>
      <c r="CP3" s="23" t="s">
        <v>73</v>
      </c>
      <c r="CQ3" s="24" t="s">
        <v>74</v>
      </c>
      <c r="CR3" s="23" t="s">
        <v>75</v>
      </c>
      <c r="CS3" s="23" t="s">
        <v>76</v>
      </c>
      <c r="CT3" s="23" t="s">
        <v>71</v>
      </c>
      <c r="CU3" s="23" t="s">
        <v>77</v>
      </c>
      <c r="CV3" s="23" t="s">
        <v>78</v>
      </c>
      <c r="CW3" s="23" t="s">
        <v>79</v>
      </c>
      <c r="CX3" s="23" t="s">
        <v>80</v>
      </c>
      <c r="CY3" s="23" t="s">
        <v>213</v>
      </c>
      <c r="CZ3" s="23" t="s">
        <v>81</v>
      </c>
      <c r="DA3" s="23" t="s">
        <v>214</v>
      </c>
      <c r="DB3" s="24" t="s">
        <v>82</v>
      </c>
      <c r="DC3" s="27" t="s">
        <v>83</v>
      </c>
    </row>
    <row r="4" spans="1:107" ht="16.5" thickBot="1">
      <c r="A4" s="1" t="s">
        <v>84</v>
      </c>
      <c r="B4" s="2" t="s">
        <v>85</v>
      </c>
      <c r="C4" s="3" t="s">
        <v>86</v>
      </c>
      <c r="D4" s="3" t="s">
        <v>87</v>
      </c>
      <c r="E4" s="3" t="s">
        <v>88</v>
      </c>
      <c r="F4" s="3" t="s">
        <v>89</v>
      </c>
      <c r="G4" s="3" t="s">
        <v>90</v>
      </c>
      <c r="H4" s="3" t="s">
        <v>91</v>
      </c>
      <c r="I4" s="4" t="s">
        <v>92</v>
      </c>
      <c r="J4" s="2" t="s">
        <v>93</v>
      </c>
      <c r="K4" s="3" t="s">
        <v>94</v>
      </c>
      <c r="L4" s="3" t="s">
        <v>95</v>
      </c>
      <c r="M4" s="3" t="s">
        <v>96</v>
      </c>
      <c r="N4" s="3" t="s">
        <v>97</v>
      </c>
      <c r="O4" s="2" t="s">
        <v>98</v>
      </c>
      <c r="P4" s="4" t="s">
        <v>99</v>
      </c>
      <c r="Q4" s="3" t="s">
        <v>100</v>
      </c>
      <c r="R4" s="3" t="s">
        <v>101</v>
      </c>
      <c r="S4" s="3" t="s">
        <v>102</v>
      </c>
      <c r="T4" s="4" t="s">
        <v>103</v>
      </c>
      <c r="U4" s="3" t="s">
        <v>104</v>
      </c>
      <c r="V4" s="3" t="s">
        <v>105</v>
      </c>
      <c r="W4" s="3" t="s">
        <v>106</v>
      </c>
      <c r="X4" s="3" t="s">
        <v>107</v>
      </c>
      <c r="Y4" s="3" t="s">
        <v>108</v>
      </c>
      <c r="Z4" s="3" t="s">
        <v>109</v>
      </c>
      <c r="AA4" s="3" t="s">
        <v>110</v>
      </c>
      <c r="AB4" s="4" t="s">
        <v>111</v>
      </c>
      <c r="AC4" s="4" t="s">
        <v>112</v>
      </c>
      <c r="AD4" s="5" t="s">
        <v>113</v>
      </c>
      <c r="AE4" s="3" t="s">
        <v>114</v>
      </c>
      <c r="AF4" s="3" t="s">
        <v>115</v>
      </c>
      <c r="AG4" s="3" t="s">
        <v>116</v>
      </c>
      <c r="AH4" s="3" t="s">
        <v>117</v>
      </c>
      <c r="AI4" s="3" t="s">
        <v>118</v>
      </c>
      <c r="AJ4" s="3" t="s">
        <v>119</v>
      </c>
      <c r="AK4" s="4" t="s">
        <v>120</v>
      </c>
      <c r="AL4" s="4" t="s">
        <v>121</v>
      </c>
      <c r="AM4" s="3" t="s">
        <v>122</v>
      </c>
      <c r="AN4" s="3" t="s">
        <v>123</v>
      </c>
      <c r="AO4" s="3" t="s">
        <v>124</v>
      </c>
      <c r="AP4" s="3" t="s">
        <v>125</v>
      </c>
      <c r="AQ4" s="3" t="s">
        <v>126</v>
      </c>
      <c r="AR4" s="3" t="s">
        <v>127</v>
      </c>
      <c r="AS4" s="3" t="s">
        <v>128</v>
      </c>
      <c r="AT4" s="3" t="s">
        <v>129</v>
      </c>
      <c r="AU4" s="4" t="s">
        <v>130</v>
      </c>
      <c r="AV4" s="3" t="s">
        <v>131</v>
      </c>
      <c r="AW4" s="3" t="s">
        <v>132</v>
      </c>
      <c r="AX4" s="3" t="s">
        <v>133</v>
      </c>
      <c r="AY4" s="3" t="s">
        <v>134</v>
      </c>
      <c r="AZ4" s="3" t="s">
        <v>135</v>
      </c>
      <c r="BA4" s="3" t="s">
        <v>136</v>
      </c>
      <c r="BB4" s="3" t="s">
        <v>137</v>
      </c>
      <c r="BC4" s="3" t="s">
        <v>138</v>
      </c>
      <c r="BD4" s="3" t="s">
        <v>139</v>
      </c>
      <c r="BE4" s="3" t="s">
        <v>140</v>
      </c>
      <c r="BF4" s="3" t="s">
        <v>141</v>
      </c>
      <c r="BG4" s="3" t="s">
        <v>142</v>
      </c>
      <c r="BH4" s="3" t="s">
        <v>143</v>
      </c>
      <c r="BI4" s="4" t="s">
        <v>144</v>
      </c>
      <c r="BJ4" s="3" t="s">
        <v>121</v>
      </c>
      <c r="BK4" s="3" t="s">
        <v>122</v>
      </c>
      <c r="BL4" s="3" t="s">
        <v>123</v>
      </c>
      <c r="BM4" s="3" t="s">
        <v>124</v>
      </c>
      <c r="BN4" s="3" t="s">
        <v>127</v>
      </c>
      <c r="BO4" s="4" t="s">
        <v>128</v>
      </c>
      <c r="BP4" s="3" t="s">
        <v>129</v>
      </c>
      <c r="BQ4" s="3" t="s">
        <v>131</v>
      </c>
      <c r="BR4" s="3" t="s">
        <v>132</v>
      </c>
      <c r="BS4" s="3" t="s">
        <v>133</v>
      </c>
      <c r="BT4" s="3" t="s">
        <v>134</v>
      </c>
      <c r="BU4" s="3" t="s">
        <v>135</v>
      </c>
      <c r="BV4" s="4" t="s">
        <v>136</v>
      </c>
      <c r="BW4" s="3" t="s">
        <v>137</v>
      </c>
      <c r="BX4" s="3" t="s">
        <v>138</v>
      </c>
      <c r="BY4" s="3" t="s">
        <v>139</v>
      </c>
      <c r="BZ4" s="3" t="s">
        <v>140</v>
      </c>
      <c r="CA4" s="3" t="s">
        <v>141</v>
      </c>
      <c r="CB4" s="3" t="s">
        <v>142</v>
      </c>
      <c r="CC4" s="3" t="s">
        <v>143</v>
      </c>
      <c r="CD4" s="3" t="s">
        <v>144</v>
      </c>
      <c r="CE4" s="3" t="s">
        <v>145</v>
      </c>
      <c r="CF4" s="3" t="s">
        <v>146</v>
      </c>
      <c r="CG4" s="3" t="s">
        <v>147</v>
      </c>
      <c r="CH4" s="3" t="s">
        <v>148</v>
      </c>
      <c r="CI4" s="3" t="s">
        <v>149</v>
      </c>
      <c r="CJ4" s="4" t="s">
        <v>150</v>
      </c>
      <c r="CK4" s="3" t="s">
        <v>151</v>
      </c>
      <c r="CL4" s="3" t="s">
        <v>152</v>
      </c>
      <c r="CM4" s="3" t="s">
        <v>153</v>
      </c>
      <c r="CN4" s="3" t="s">
        <v>154</v>
      </c>
      <c r="CO4" s="3" t="s">
        <v>155</v>
      </c>
      <c r="CP4" s="3" t="s">
        <v>156</v>
      </c>
      <c r="CQ4" s="3" t="s">
        <v>157</v>
      </c>
      <c r="CR4" s="3" t="s">
        <v>158</v>
      </c>
      <c r="CS4" s="3" t="s">
        <v>159</v>
      </c>
      <c r="CT4" s="3" t="s">
        <v>160</v>
      </c>
      <c r="CU4" s="4" t="s">
        <v>161</v>
      </c>
      <c r="CV4" s="3" t="s">
        <v>162</v>
      </c>
      <c r="CW4" s="3" t="s">
        <v>163</v>
      </c>
      <c r="CX4" s="3" t="s">
        <v>164</v>
      </c>
      <c r="CY4" s="3" t="s">
        <v>165</v>
      </c>
      <c r="CZ4" s="3" t="s">
        <v>166</v>
      </c>
      <c r="DA4" s="3" t="s">
        <v>167</v>
      </c>
      <c r="DB4" s="3" t="s">
        <v>168</v>
      </c>
      <c r="DC4" s="3" t="s">
        <v>169</v>
      </c>
    </row>
    <row r="5" spans="1:107" ht="15">
      <c r="A5" s="6" t="s">
        <v>170</v>
      </c>
      <c r="B5" s="7">
        <v>1</v>
      </c>
      <c r="C5" s="8">
        <f>D5+E5</f>
        <v>11.4</v>
      </c>
      <c r="D5" s="9">
        <v>8.4</v>
      </c>
      <c r="E5" s="9">
        <v>3</v>
      </c>
      <c r="F5" s="9">
        <v>13</v>
      </c>
      <c r="G5" s="9">
        <v>11</v>
      </c>
      <c r="H5" s="9">
        <v>0</v>
      </c>
      <c r="I5" s="9">
        <v>3.7</v>
      </c>
      <c r="J5" s="8">
        <f>C5+F5+H5+I5</f>
        <v>28.099999999999998</v>
      </c>
      <c r="K5" s="10">
        <v>801160.08</v>
      </c>
      <c r="L5" s="10">
        <v>544024.08</v>
      </c>
      <c r="M5" s="11">
        <f>K5-L5</f>
        <v>257136</v>
      </c>
      <c r="N5" s="12">
        <v>583295</v>
      </c>
      <c r="O5" s="11">
        <f>K5+N5</f>
        <v>1384455.08</v>
      </c>
      <c r="P5" s="10">
        <v>57304.64</v>
      </c>
      <c r="Q5" s="10">
        <v>247036</v>
      </c>
      <c r="R5" s="10">
        <v>236255</v>
      </c>
      <c r="S5" s="10">
        <v>10781</v>
      </c>
      <c r="T5" s="11">
        <f>U5+V5</f>
        <v>172101</v>
      </c>
      <c r="U5" s="10">
        <v>126989</v>
      </c>
      <c r="V5" s="10">
        <v>45112</v>
      </c>
      <c r="W5" s="10">
        <v>5080</v>
      </c>
      <c r="X5" s="10">
        <v>1296</v>
      </c>
      <c r="Y5" s="10">
        <v>221537</v>
      </c>
      <c r="Z5" s="10">
        <v>179760</v>
      </c>
      <c r="AA5" s="10">
        <v>-660</v>
      </c>
      <c r="AB5" s="10">
        <v>0</v>
      </c>
      <c r="AC5" s="11">
        <f>SUM(Q5,T5,W5,X5,Y5,AA5,AB5)</f>
        <v>646390</v>
      </c>
      <c r="AD5" s="10">
        <v>0</v>
      </c>
      <c r="AE5" s="10">
        <v>7208</v>
      </c>
      <c r="AF5" s="10">
        <v>16383</v>
      </c>
      <c r="AG5" s="10">
        <v>35046</v>
      </c>
      <c r="AH5" s="10">
        <v>288565</v>
      </c>
      <c r="AI5" s="11">
        <f>SUM(O5,P5,Q5,T5,W5,X5,Y5,AA5,AB5,AD5,AE5,AF5,AG5,AH5)</f>
        <v>2435351.7199999997</v>
      </c>
      <c r="AJ5" s="10">
        <v>551543</v>
      </c>
      <c r="AK5" s="11">
        <f>AJ5+AI5</f>
        <v>2986894.7199999997</v>
      </c>
      <c r="AL5" s="13">
        <f>SUM(AN5,AR5,AS5,AT5)</f>
        <v>4902</v>
      </c>
      <c r="AM5" s="14">
        <v>11556</v>
      </c>
      <c r="AN5" s="14">
        <v>3832</v>
      </c>
      <c r="AO5" s="14">
        <v>11556</v>
      </c>
      <c r="AP5" s="14">
        <v>3045</v>
      </c>
      <c r="AQ5" s="14">
        <v>787</v>
      </c>
      <c r="AR5" s="14">
        <v>845</v>
      </c>
      <c r="AS5" s="14">
        <v>150</v>
      </c>
      <c r="AT5" s="14">
        <v>75</v>
      </c>
      <c r="AU5" s="14">
        <v>1910</v>
      </c>
      <c r="AV5" s="14" t="s">
        <v>171</v>
      </c>
      <c r="AW5" s="14">
        <v>0</v>
      </c>
      <c r="AX5" s="14">
        <v>0</v>
      </c>
      <c r="AY5" s="14">
        <v>0</v>
      </c>
      <c r="AZ5" s="14">
        <v>0</v>
      </c>
      <c r="BA5" s="14">
        <v>5427</v>
      </c>
      <c r="BB5" s="14">
        <v>70</v>
      </c>
      <c r="BC5" s="14">
        <v>2</v>
      </c>
      <c r="BD5" s="14">
        <v>20</v>
      </c>
      <c r="BE5" s="14">
        <v>11</v>
      </c>
      <c r="BF5" s="14">
        <v>112</v>
      </c>
      <c r="BG5" s="14">
        <v>64</v>
      </c>
      <c r="BH5" s="14">
        <v>160</v>
      </c>
      <c r="BI5" s="14" t="s">
        <v>171</v>
      </c>
      <c r="BJ5" s="13">
        <f aca="true" t="shared" si="0" ref="BJ5:BJ27">SUM(BL5,BN5,BO5,BP5)</f>
        <v>484496</v>
      </c>
      <c r="BK5" s="14">
        <v>397237</v>
      </c>
      <c r="BL5" s="14">
        <v>386873</v>
      </c>
      <c r="BM5" s="14">
        <v>0</v>
      </c>
      <c r="BN5" s="14">
        <v>86150</v>
      </c>
      <c r="BO5" s="14">
        <v>7568</v>
      </c>
      <c r="BP5" s="14">
        <v>3905</v>
      </c>
      <c r="BQ5" s="14" t="s">
        <v>171</v>
      </c>
      <c r="BR5" s="14">
        <v>507</v>
      </c>
      <c r="BS5" s="14">
        <v>3820</v>
      </c>
      <c r="BT5" s="14">
        <v>431</v>
      </c>
      <c r="BU5" s="14">
        <v>76</v>
      </c>
      <c r="BV5" s="14">
        <v>25896</v>
      </c>
      <c r="BW5" s="14">
        <v>728245</v>
      </c>
      <c r="BX5" s="14">
        <v>812</v>
      </c>
      <c r="BY5" s="14">
        <v>14072</v>
      </c>
      <c r="BZ5" s="14">
        <v>161</v>
      </c>
      <c r="CA5" s="14">
        <v>2903</v>
      </c>
      <c r="CB5" s="14">
        <v>5883</v>
      </c>
      <c r="CC5" s="14">
        <v>2413</v>
      </c>
      <c r="CD5" s="14" t="s">
        <v>171</v>
      </c>
      <c r="CE5" s="14">
        <v>38581</v>
      </c>
      <c r="CF5" s="14">
        <v>42531</v>
      </c>
      <c r="CG5" s="14">
        <v>355</v>
      </c>
      <c r="CH5" s="14">
        <v>6302</v>
      </c>
      <c r="CI5" s="14">
        <v>2107</v>
      </c>
      <c r="CJ5" s="14">
        <v>4990</v>
      </c>
      <c r="CK5" s="13">
        <f>SUM(CI5,CJ5)</f>
        <v>7097</v>
      </c>
      <c r="CL5" s="14">
        <v>4703</v>
      </c>
      <c r="CM5" s="14">
        <v>273</v>
      </c>
      <c r="CN5" s="14">
        <v>0</v>
      </c>
      <c r="CO5" s="14">
        <v>1991</v>
      </c>
      <c r="CP5" s="14">
        <v>2392</v>
      </c>
      <c r="CQ5" s="13">
        <f>SUM(CP5,CO5)</f>
        <v>4383</v>
      </c>
      <c r="CR5" s="14">
        <v>2774</v>
      </c>
      <c r="CS5" s="14">
        <v>409</v>
      </c>
      <c r="CT5" s="14">
        <v>0</v>
      </c>
      <c r="CU5" s="14">
        <v>345</v>
      </c>
      <c r="CV5" s="14">
        <v>9106</v>
      </c>
      <c r="CW5" s="14">
        <v>160</v>
      </c>
      <c r="CX5" s="14">
        <v>80</v>
      </c>
      <c r="CY5" s="14">
        <v>288</v>
      </c>
      <c r="CZ5" s="14">
        <v>85.5</v>
      </c>
      <c r="DA5" s="14">
        <v>117</v>
      </c>
      <c r="DB5" s="14">
        <v>14102</v>
      </c>
      <c r="DC5" s="14">
        <v>459</v>
      </c>
    </row>
    <row r="6" spans="1:107" ht="15">
      <c r="A6" s="6" t="s">
        <v>172</v>
      </c>
      <c r="B6" s="7">
        <v>0</v>
      </c>
      <c r="C6" s="8">
        <f>D6+E6</f>
        <v>9.5</v>
      </c>
      <c r="D6" s="9">
        <v>8.5</v>
      </c>
      <c r="E6" s="9">
        <v>1</v>
      </c>
      <c r="F6" s="9">
        <v>9</v>
      </c>
      <c r="G6" s="9">
        <v>7</v>
      </c>
      <c r="H6" s="9">
        <v>0</v>
      </c>
      <c r="I6" s="9">
        <v>7.5</v>
      </c>
      <c r="J6" s="8">
        <f>C6+F6+H6+I6</f>
        <v>26</v>
      </c>
      <c r="K6" s="10">
        <v>700453</v>
      </c>
      <c r="L6" s="10">
        <v>565453</v>
      </c>
      <c r="M6" s="11">
        <f>K6-L6</f>
        <v>135000</v>
      </c>
      <c r="N6" s="15">
        <v>359545</v>
      </c>
      <c r="O6" s="11">
        <f>K6+N6</f>
        <v>1059998</v>
      </c>
      <c r="P6" s="10">
        <v>45491</v>
      </c>
      <c r="Q6" s="10">
        <v>79880</v>
      </c>
      <c r="R6" s="10">
        <v>70408</v>
      </c>
      <c r="S6" s="10">
        <v>9472</v>
      </c>
      <c r="T6" s="11">
        <f>U6+V6</f>
        <v>3682</v>
      </c>
      <c r="U6" s="10">
        <v>3682</v>
      </c>
      <c r="V6" s="10">
        <v>0</v>
      </c>
      <c r="W6" s="10">
        <v>0</v>
      </c>
      <c r="X6" s="10">
        <v>9463</v>
      </c>
      <c r="Y6" s="10">
        <v>154789</v>
      </c>
      <c r="Z6" s="10">
        <v>39262</v>
      </c>
      <c r="AA6" s="10">
        <v>2118</v>
      </c>
      <c r="AB6" s="10">
        <v>13724</v>
      </c>
      <c r="AC6" s="11">
        <v>263656</v>
      </c>
      <c r="AD6" s="10">
        <v>6871</v>
      </c>
      <c r="AE6" s="10">
        <v>0</v>
      </c>
      <c r="AF6" s="10">
        <v>38212</v>
      </c>
      <c r="AG6" s="10">
        <v>29660</v>
      </c>
      <c r="AH6" s="10">
        <v>0</v>
      </c>
      <c r="AI6" s="11">
        <f aca="true" t="shared" si="1" ref="AI6:AI27">SUM(O6,P6,Q6,T6,W6,X6,Y6,AA6,AB6,AD6,AE6,AF6,AG6,AH6)</f>
        <v>1443888</v>
      </c>
      <c r="AJ6" s="10">
        <v>414688</v>
      </c>
      <c r="AK6" s="11">
        <f>AJ6+AI6</f>
        <v>1858576</v>
      </c>
      <c r="AL6" s="13">
        <f>SUM(AN6,AR6,AS6,AT6)</f>
        <v>2608</v>
      </c>
      <c r="AM6" s="14">
        <v>0</v>
      </c>
      <c r="AN6">
        <v>1994</v>
      </c>
      <c r="AO6" s="14">
        <v>0</v>
      </c>
      <c r="AP6" s="14">
        <v>1694</v>
      </c>
      <c r="AQ6" s="14">
        <v>300</v>
      </c>
      <c r="AR6" s="14">
        <v>0</v>
      </c>
      <c r="AS6" s="14">
        <v>214</v>
      </c>
      <c r="AT6" s="14">
        <v>400</v>
      </c>
      <c r="AU6" s="14">
        <v>120</v>
      </c>
      <c r="AV6" s="14">
        <v>0</v>
      </c>
      <c r="AW6" s="14">
        <v>47</v>
      </c>
      <c r="AX6" s="14">
        <v>47</v>
      </c>
      <c r="AY6" s="14">
        <v>47</v>
      </c>
      <c r="AZ6" s="14">
        <v>0</v>
      </c>
      <c r="BA6" s="14">
        <v>11007</v>
      </c>
      <c r="BB6" s="14">
        <v>0</v>
      </c>
      <c r="BC6" s="14">
        <v>0</v>
      </c>
      <c r="BD6" s="14">
        <v>0</v>
      </c>
      <c r="BE6" s="14">
        <v>0</v>
      </c>
      <c r="BF6" s="14">
        <v>11</v>
      </c>
      <c r="BG6" s="14">
        <v>67</v>
      </c>
      <c r="BH6" s="14">
        <v>0</v>
      </c>
      <c r="BI6" s="14">
        <v>0</v>
      </c>
      <c r="BJ6" s="13">
        <f t="shared" si="0"/>
        <v>74968</v>
      </c>
      <c r="BK6">
        <v>209541</v>
      </c>
      <c r="BL6">
        <v>69875</v>
      </c>
      <c r="BM6">
        <v>134583</v>
      </c>
      <c r="BN6" s="14">
        <v>0</v>
      </c>
      <c r="BO6" s="14">
        <v>4693</v>
      </c>
      <c r="BP6" s="14">
        <v>400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380</v>
      </c>
      <c r="BY6" s="14">
        <v>8</v>
      </c>
      <c r="BZ6" s="14">
        <v>0</v>
      </c>
      <c r="CA6" s="14">
        <v>669</v>
      </c>
      <c r="CB6" s="14">
        <v>1370</v>
      </c>
      <c r="CC6" s="14">
        <v>20</v>
      </c>
      <c r="CD6" s="14">
        <v>133</v>
      </c>
      <c r="CE6" s="14">
        <v>24040</v>
      </c>
      <c r="CF6" s="14">
        <v>2805</v>
      </c>
      <c r="CG6" s="14">
        <v>43</v>
      </c>
      <c r="CH6" s="14">
        <v>2342</v>
      </c>
      <c r="CI6" s="14">
        <v>740</v>
      </c>
      <c r="CJ6" s="14">
        <v>205</v>
      </c>
      <c r="CK6" s="13">
        <v>945</v>
      </c>
      <c r="CL6" s="14">
        <v>414</v>
      </c>
      <c r="CM6" s="14">
        <v>15</v>
      </c>
      <c r="CN6" s="14">
        <v>0</v>
      </c>
      <c r="CO6" s="14">
        <v>1933</v>
      </c>
      <c r="CP6" s="14">
        <v>1737</v>
      </c>
      <c r="CQ6" s="13">
        <f aca="true" t="shared" si="2" ref="CQ6:CQ21">SUM(CP6,CO6)</f>
        <v>3670</v>
      </c>
      <c r="CR6" s="14">
        <v>2650</v>
      </c>
      <c r="CS6" s="14">
        <v>5</v>
      </c>
      <c r="CT6" s="14">
        <v>0</v>
      </c>
      <c r="CU6" s="14">
        <v>154</v>
      </c>
      <c r="CV6" s="14">
        <v>3236</v>
      </c>
      <c r="CW6" s="14">
        <v>64.5</v>
      </c>
      <c r="CX6" s="14">
        <v>82</v>
      </c>
      <c r="CY6" s="14">
        <v>205</v>
      </c>
      <c r="CZ6" s="14">
        <v>81</v>
      </c>
      <c r="DA6" s="14">
        <v>65</v>
      </c>
      <c r="DB6" s="14">
        <v>4403</v>
      </c>
      <c r="DC6" s="14">
        <v>351</v>
      </c>
    </row>
    <row r="7" spans="1:107" ht="15">
      <c r="A7" s="6" t="s">
        <v>173</v>
      </c>
      <c r="B7" s="7">
        <v>0</v>
      </c>
      <c r="C7" s="8">
        <f aca="true" t="shared" si="3" ref="C7:C27">D7+E7</f>
        <v>14.69</v>
      </c>
      <c r="D7" s="9">
        <v>13.69</v>
      </c>
      <c r="E7" s="9">
        <v>1</v>
      </c>
      <c r="F7" s="9">
        <v>31.25</v>
      </c>
      <c r="G7" s="9">
        <v>25.25</v>
      </c>
      <c r="H7" s="9">
        <v>0</v>
      </c>
      <c r="I7" s="9">
        <v>23.77</v>
      </c>
      <c r="J7" s="8">
        <f aca="true" t="shared" si="4" ref="J7:J27">C7+F7+H7+I7</f>
        <v>69.71</v>
      </c>
      <c r="K7" s="10">
        <v>1086322</v>
      </c>
      <c r="L7" s="10">
        <v>950242</v>
      </c>
      <c r="M7" s="11">
        <f aca="true" t="shared" si="5" ref="M7:M27">K7-L7</f>
        <v>136080</v>
      </c>
      <c r="N7" s="15">
        <v>1375040</v>
      </c>
      <c r="O7" s="11">
        <f aca="true" t="shared" si="6" ref="O7:O27">K7+N7</f>
        <v>2461362</v>
      </c>
      <c r="P7" s="10">
        <v>421139</v>
      </c>
      <c r="Q7" s="10">
        <v>208967</v>
      </c>
      <c r="R7" s="10">
        <v>202668</v>
      </c>
      <c r="S7" s="10">
        <v>6299</v>
      </c>
      <c r="T7" s="11">
        <f aca="true" t="shared" si="7" ref="T7:T27">U7+V7</f>
        <v>349507</v>
      </c>
      <c r="U7" s="10">
        <v>267983</v>
      </c>
      <c r="V7" s="10">
        <v>81524</v>
      </c>
      <c r="W7" s="10">
        <v>13213</v>
      </c>
      <c r="X7" s="10">
        <v>10373</v>
      </c>
      <c r="Y7" s="10">
        <v>490693</v>
      </c>
      <c r="Z7" s="10">
        <v>387167</v>
      </c>
      <c r="AA7" s="10">
        <v>6096</v>
      </c>
      <c r="AB7" s="10">
        <v>484</v>
      </c>
      <c r="AC7" s="11">
        <f aca="true" t="shared" si="8" ref="AC7:AC27">SUM(Q7,T7,W7,X7,Y7,AA7,AB7)</f>
        <v>1079333</v>
      </c>
      <c r="AD7" s="10">
        <v>11323</v>
      </c>
      <c r="AE7" s="10">
        <v>20244</v>
      </c>
      <c r="AF7" s="10">
        <v>168745</v>
      </c>
      <c r="AG7" s="10">
        <v>33038</v>
      </c>
      <c r="AH7" s="10">
        <v>54226</v>
      </c>
      <c r="AI7" s="11">
        <f t="shared" si="1"/>
        <v>4249410</v>
      </c>
      <c r="AJ7" s="10">
        <v>0</v>
      </c>
      <c r="AK7" s="11">
        <f aca="true" t="shared" si="9" ref="AK7:AK27">AJ7+AI7</f>
        <v>4249410</v>
      </c>
      <c r="AL7" s="13">
        <f aca="true" t="shared" si="10" ref="AL7:AL27">SUM(AN7,AR7,AS7,AT7)</f>
        <v>5981</v>
      </c>
      <c r="AM7" s="14">
        <v>13256</v>
      </c>
      <c r="AN7" s="14">
        <v>4701</v>
      </c>
      <c r="AO7" s="14" t="s">
        <v>174</v>
      </c>
      <c r="AP7" s="14">
        <v>4641</v>
      </c>
      <c r="AQ7" s="14">
        <v>60</v>
      </c>
      <c r="AR7" s="14">
        <v>1041</v>
      </c>
      <c r="AS7" s="14">
        <v>176</v>
      </c>
      <c r="AT7" s="14">
        <v>63</v>
      </c>
      <c r="AU7" s="14">
        <v>6176</v>
      </c>
      <c r="AV7" s="14">
        <v>0</v>
      </c>
      <c r="AW7" s="14">
        <v>85</v>
      </c>
      <c r="AX7" s="14">
        <v>85</v>
      </c>
      <c r="AY7" s="14">
        <v>83</v>
      </c>
      <c r="AZ7" s="14">
        <v>0</v>
      </c>
      <c r="BA7" s="14" t="s">
        <v>174</v>
      </c>
      <c r="BB7" s="14">
        <v>2228</v>
      </c>
      <c r="BC7" s="14">
        <v>1.5</v>
      </c>
      <c r="BD7" s="14">
        <v>850</v>
      </c>
      <c r="BE7" s="14">
        <v>21116</v>
      </c>
      <c r="BF7" s="14">
        <v>18</v>
      </c>
      <c r="BG7" s="14">
        <v>118</v>
      </c>
      <c r="BH7" s="14">
        <v>10</v>
      </c>
      <c r="BI7" s="14">
        <v>0</v>
      </c>
      <c r="BJ7" s="13">
        <f t="shared" si="0"/>
        <v>953276</v>
      </c>
      <c r="BK7" s="16" t="s">
        <v>174</v>
      </c>
      <c r="BL7" s="14">
        <v>729801</v>
      </c>
      <c r="BM7" s="14">
        <v>6331</v>
      </c>
      <c r="BN7" s="14">
        <v>206955</v>
      </c>
      <c r="BO7" s="14">
        <v>16520</v>
      </c>
      <c r="BP7" s="14">
        <v>0</v>
      </c>
      <c r="BQ7" s="14">
        <v>0</v>
      </c>
      <c r="BR7" s="14">
        <v>1163</v>
      </c>
      <c r="BS7" s="14">
        <v>1079</v>
      </c>
      <c r="BT7" s="14">
        <v>691</v>
      </c>
      <c r="BU7" s="14">
        <v>286</v>
      </c>
      <c r="BV7" s="14">
        <v>6778</v>
      </c>
      <c r="BW7" s="14">
        <v>1152671</v>
      </c>
      <c r="BX7" s="14">
        <v>923.5</v>
      </c>
      <c r="BY7" s="14">
        <v>162766</v>
      </c>
      <c r="BZ7" s="14">
        <v>143134</v>
      </c>
      <c r="CA7" s="14">
        <v>14126</v>
      </c>
      <c r="CB7" s="14">
        <v>11482</v>
      </c>
      <c r="CC7" s="14">
        <v>2199</v>
      </c>
      <c r="CD7" s="14">
        <v>1271904</v>
      </c>
      <c r="CE7" s="14">
        <v>78250</v>
      </c>
      <c r="CF7" s="14">
        <v>70894</v>
      </c>
      <c r="CG7" s="14">
        <v>101</v>
      </c>
      <c r="CH7" s="14">
        <v>47277</v>
      </c>
      <c r="CI7" s="14">
        <v>3244</v>
      </c>
      <c r="CJ7" s="14">
        <v>4989</v>
      </c>
      <c r="CK7" s="13">
        <f aca="true" t="shared" si="11" ref="CK7:CK27">SUM(CI7,CJ7)</f>
        <v>8233</v>
      </c>
      <c r="CL7" s="14">
        <v>5275</v>
      </c>
      <c r="CM7" s="14">
        <v>467</v>
      </c>
      <c r="CN7" s="14">
        <v>0</v>
      </c>
      <c r="CO7" s="14">
        <v>3797</v>
      </c>
      <c r="CP7" s="14">
        <v>4446</v>
      </c>
      <c r="CQ7" s="13">
        <v>8243</v>
      </c>
      <c r="CR7" s="14">
        <v>5143</v>
      </c>
      <c r="CS7" s="14">
        <v>1608</v>
      </c>
      <c r="CT7" s="14">
        <v>0</v>
      </c>
      <c r="CU7" s="14">
        <v>255</v>
      </c>
      <c r="CV7" s="14">
        <v>5156</v>
      </c>
      <c r="CW7" s="14">
        <v>24</v>
      </c>
      <c r="CX7" s="14">
        <v>76</v>
      </c>
      <c r="CY7" s="14">
        <v>96</v>
      </c>
      <c r="CZ7" s="14">
        <v>91</v>
      </c>
      <c r="DA7" s="14">
        <v>122.5</v>
      </c>
      <c r="DB7" s="14">
        <v>27329</v>
      </c>
      <c r="DC7" s="14">
        <v>410</v>
      </c>
    </row>
    <row r="8" spans="1:107" ht="15">
      <c r="A8" s="6" t="s">
        <v>175</v>
      </c>
      <c r="B8" s="7">
        <v>0</v>
      </c>
      <c r="C8" s="8">
        <f t="shared" si="3"/>
        <v>13</v>
      </c>
      <c r="D8" s="9">
        <v>10</v>
      </c>
      <c r="E8" s="9">
        <v>3</v>
      </c>
      <c r="F8" s="9">
        <v>15</v>
      </c>
      <c r="G8" s="9">
        <v>10</v>
      </c>
      <c r="H8" s="9">
        <v>0</v>
      </c>
      <c r="I8" s="9">
        <v>6</v>
      </c>
      <c r="J8" s="8">
        <f t="shared" si="4"/>
        <v>34</v>
      </c>
      <c r="K8" s="10">
        <v>1089023</v>
      </c>
      <c r="L8" s="10">
        <v>759743</v>
      </c>
      <c r="M8" s="11">
        <f t="shared" si="5"/>
        <v>329280</v>
      </c>
      <c r="N8" s="15">
        <v>725140</v>
      </c>
      <c r="O8" s="11">
        <f t="shared" si="6"/>
        <v>1814163</v>
      </c>
      <c r="P8" s="10">
        <v>80368</v>
      </c>
      <c r="Q8" s="10">
        <v>455405</v>
      </c>
      <c r="R8" s="10">
        <v>444721</v>
      </c>
      <c r="S8" s="10">
        <v>10684</v>
      </c>
      <c r="T8" s="11">
        <f t="shared" si="7"/>
        <v>174581</v>
      </c>
      <c r="U8" s="10">
        <v>129430</v>
      </c>
      <c r="V8" s="10">
        <v>45151</v>
      </c>
      <c r="W8" s="10">
        <v>0</v>
      </c>
      <c r="X8" s="10">
        <v>0</v>
      </c>
      <c r="Y8" s="10">
        <v>300370</v>
      </c>
      <c r="Z8" s="10" t="s">
        <v>171</v>
      </c>
      <c r="AA8" s="10">
        <v>1927</v>
      </c>
      <c r="AB8" s="10">
        <v>0</v>
      </c>
      <c r="AC8" s="11">
        <f t="shared" si="8"/>
        <v>932283</v>
      </c>
      <c r="AD8" s="10">
        <v>12050</v>
      </c>
      <c r="AE8" s="10">
        <v>606</v>
      </c>
      <c r="AF8" s="10">
        <v>59208</v>
      </c>
      <c r="AG8" s="10">
        <v>48800</v>
      </c>
      <c r="AH8" s="10">
        <v>58757</v>
      </c>
      <c r="AI8" s="11">
        <f>SUM(O8,P8,Q8,T8,W8,X8,Y8,AA8,AB8,AD8,AE8,AF8,AG8,AH8)</f>
        <v>3006235</v>
      </c>
      <c r="AJ8" s="10">
        <v>0</v>
      </c>
      <c r="AK8" s="11">
        <f t="shared" si="9"/>
        <v>3006235</v>
      </c>
      <c r="AL8" s="13">
        <f t="shared" si="10"/>
        <v>4639</v>
      </c>
      <c r="AM8" s="14">
        <v>0</v>
      </c>
      <c r="AN8" s="14">
        <v>4536</v>
      </c>
      <c r="AO8" s="14">
        <v>0</v>
      </c>
      <c r="AP8" s="14" t="s">
        <v>171</v>
      </c>
      <c r="AQ8" s="14" t="s">
        <v>171</v>
      </c>
      <c r="AR8" s="14">
        <v>0</v>
      </c>
      <c r="AS8" s="14">
        <v>103</v>
      </c>
      <c r="AT8" s="14" t="s">
        <v>171</v>
      </c>
      <c r="AU8" s="14">
        <v>221</v>
      </c>
      <c r="AV8" s="14">
        <v>3486</v>
      </c>
      <c r="AW8" s="14"/>
      <c r="AX8" s="14"/>
      <c r="AY8" s="14"/>
      <c r="AZ8" s="14"/>
      <c r="BA8" s="14"/>
      <c r="BB8" s="14">
        <v>3</v>
      </c>
      <c r="BC8" s="14">
        <v>0</v>
      </c>
      <c r="BD8" s="14">
        <v>0</v>
      </c>
      <c r="BE8" s="14">
        <v>0</v>
      </c>
      <c r="BF8" s="14" t="s">
        <v>171</v>
      </c>
      <c r="BG8" s="14" t="s">
        <v>171</v>
      </c>
      <c r="BH8" s="14" t="s">
        <v>171</v>
      </c>
      <c r="BI8" s="14" t="s">
        <v>171</v>
      </c>
      <c r="BJ8" s="13">
        <f t="shared" si="0"/>
        <v>438746</v>
      </c>
      <c r="BK8" s="14">
        <v>41243</v>
      </c>
      <c r="BL8" s="14">
        <v>438746</v>
      </c>
      <c r="BM8" s="14">
        <v>36862</v>
      </c>
      <c r="BN8" s="14"/>
      <c r="BO8" s="14"/>
      <c r="BP8" s="14"/>
      <c r="BQ8" s="14">
        <v>69940</v>
      </c>
      <c r="BR8" s="14">
        <v>751</v>
      </c>
      <c r="BS8" s="14" t="s">
        <v>171</v>
      </c>
      <c r="BT8" s="14">
        <v>584</v>
      </c>
      <c r="BU8" s="14">
        <v>167</v>
      </c>
      <c r="BV8" s="14">
        <v>6406</v>
      </c>
      <c r="BW8" s="14">
        <v>741446</v>
      </c>
      <c r="BX8" s="14">
        <v>2000</v>
      </c>
      <c r="BY8" s="14">
        <v>150</v>
      </c>
      <c r="BZ8" s="14">
        <v>821</v>
      </c>
      <c r="CA8" s="14" t="s">
        <v>171</v>
      </c>
      <c r="CB8" s="14" t="s">
        <v>171</v>
      </c>
      <c r="CC8" s="14" t="s">
        <v>171</v>
      </c>
      <c r="CD8" s="14" t="s">
        <v>171</v>
      </c>
      <c r="CE8" s="14">
        <v>23632</v>
      </c>
      <c r="CF8" s="14">
        <v>34167</v>
      </c>
      <c r="CG8" s="14">
        <v>160</v>
      </c>
      <c r="CH8" s="14">
        <v>12202</v>
      </c>
      <c r="CI8" s="14">
        <v>1892</v>
      </c>
      <c r="CJ8" s="14">
        <v>2765</v>
      </c>
      <c r="CK8" s="13">
        <f t="shared" si="11"/>
        <v>4657</v>
      </c>
      <c r="CL8" s="14">
        <v>3633</v>
      </c>
      <c r="CM8" s="14">
        <v>470</v>
      </c>
      <c r="CN8" s="14">
        <v>2507</v>
      </c>
      <c r="CO8" s="14">
        <v>1673</v>
      </c>
      <c r="CP8" s="14">
        <v>4303</v>
      </c>
      <c r="CQ8" s="13">
        <f t="shared" si="2"/>
        <v>5976</v>
      </c>
      <c r="CR8" s="14">
        <v>4385</v>
      </c>
      <c r="CS8" s="14">
        <v>311</v>
      </c>
      <c r="CT8" s="14">
        <v>1925</v>
      </c>
      <c r="CU8" s="14">
        <v>142</v>
      </c>
      <c r="CV8" s="14">
        <v>4105</v>
      </c>
      <c r="CW8" s="14">
        <v>0</v>
      </c>
      <c r="CX8" s="14">
        <v>0</v>
      </c>
      <c r="CY8" s="14">
        <v>1224</v>
      </c>
      <c r="CZ8" s="14">
        <v>84</v>
      </c>
      <c r="DA8" s="14">
        <v>79</v>
      </c>
      <c r="DB8" s="14">
        <v>8234</v>
      </c>
      <c r="DC8" s="14">
        <v>808</v>
      </c>
    </row>
    <row r="9" spans="1:107" ht="15">
      <c r="A9" s="6" t="s">
        <v>176</v>
      </c>
      <c r="B9" s="7">
        <v>1</v>
      </c>
      <c r="C9" s="8">
        <f t="shared" si="3"/>
        <v>16</v>
      </c>
      <c r="D9" s="9">
        <v>15</v>
      </c>
      <c r="E9" s="9">
        <v>1</v>
      </c>
      <c r="F9" s="9">
        <v>17.5</v>
      </c>
      <c r="G9" s="9">
        <v>14.5</v>
      </c>
      <c r="H9" s="9">
        <v>0</v>
      </c>
      <c r="I9" s="9">
        <v>11.6</v>
      </c>
      <c r="J9" s="8">
        <f t="shared" si="4"/>
        <v>45.1</v>
      </c>
      <c r="K9" s="10">
        <v>1212221</v>
      </c>
      <c r="L9" s="10">
        <v>1070081</v>
      </c>
      <c r="M9" s="11">
        <f t="shared" si="5"/>
        <v>142140</v>
      </c>
      <c r="N9" s="15">
        <v>720214</v>
      </c>
      <c r="O9" s="11">
        <f t="shared" si="6"/>
        <v>1932435</v>
      </c>
      <c r="P9" s="10">
        <v>155029</v>
      </c>
      <c r="Q9" s="10">
        <v>193007</v>
      </c>
      <c r="R9" s="10">
        <v>176754</v>
      </c>
      <c r="S9" s="10">
        <v>16253</v>
      </c>
      <c r="T9" s="11">
        <v>400814</v>
      </c>
      <c r="U9" s="10">
        <v>255313</v>
      </c>
      <c r="V9" s="10">
        <v>145501</v>
      </c>
      <c r="W9" s="10">
        <v>13528</v>
      </c>
      <c r="X9" s="10">
        <v>74916</v>
      </c>
      <c r="Y9" s="10">
        <v>459939</v>
      </c>
      <c r="Z9" s="10">
        <v>459939</v>
      </c>
      <c r="AA9" s="10">
        <v>34214</v>
      </c>
      <c r="AB9" s="10">
        <v>0</v>
      </c>
      <c r="AC9" s="11">
        <f>SUM(Q9,T9,W9,X9,Y9,,AA9,AB9)</f>
        <v>1176418</v>
      </c>
      <c r="AD9" s="10">
        <v>4336</v>
      </c>
      <c r="AE9" s="10" t="s">
        <v>171</v>
      </c>
      <c r="AF9" s="10">
        <v>62282</v>
      </c>
      <c r="AG9" s="10">
        <v>34732</v>
      </c>
      <c r="AH9" s="10">
        <v>101619</v>
      </c>
      <c r="AI9" s="11">
        <f t="shared" si="1"/>
        <v>3466851</v>
      </c>
      <c r="AJ9" s="10">
        <v>0</v>
      </c>
      <c r="AK9" s="11">
        <f t="shared" si="9"/>
        <v>3466851</v>
      </c>
      <c r="AL9" s="13">
        <f t="shared" si="10"/>
        <v>4677</v>
      </c>
      <c r="AM9" s="16">
        <v>7628</v>
      </c>
      <c r="AN9">
        <v>4387</v>
      </c>
      <c r="AO9" s="16">
        <v>4047</v>
      </c>
      <c r="AP9" s="14">
        <v>3324</v>
      </c>
      <c r="AQ9" s="14">
        <v>178</v>
      </c>
      <c r="AR9" s="14">
        <v>222</v>
      </c>
      <c r="AS9" s="14">
        <v>68</v>
      </c>
      <c r="AT9" s="14" t="s">
        <v>171</v>
      </c>
      <c r="AU9" s="14">
        <v>3474</v>
      </c>
      <c r="AV9">
        <v>108</v>
      </c>
      <c r="AW9" s="14">
        <v>0</v>
      </c>
      <c r="AX9" s="14">
        <v>13925</v>
      </c>
      <c r="AY9" s="14">
        <v>0</v>
      </c>
      <c r="AZ9" s="14">
        <v>0</v>
      </c>
      <c r="BA9" s="14">
        <v>689</v>
      </c>
      <c r="BB9">
        <v>56</v>
      </c>
      <c r="BC9" s="14">
        <v>0</v>
      </c>
      <c r="BD9">
        <v>3</v>
      </c>
      <c r="BE9" s="14">
        <v>1</v>
      </c>
      <c r="BF9" s="14">
        <v>280</v>
      </c>
      <c r="BG9" s="14">
        <v>392</v>
      </c>
      <c r="BH9" s="14">
        <v>13</v>
      </c>
      <c r="BI9" s="14">
        <v>0</v>
      </c>
      <c r="BJ9" s="13">
        <f t="shared" si="0"/>
        <v>917590</v>
      </c>
      <c r="BK9" s="14">
        <v>758689</v>
      </c>
      <c r="BL9" s="17">
        <v>801083</v>
      </c>
      <c r="BM9" s="17">
        <v>40280</v>
      </c>
      <c r="BN9" s="14">
        <v>99976</v>
      </c>
      <c r="BO9" s="14">
        <v>16531</v>
      </c>
      <c r="BP9" s="14" t="s">
        <v>171</v>
      </c>
      <c r="BQ9" s="14">
        <v>60704</v>
      </c>
      <c r="BR9" s="14">
        <v>1799</v>
      </c>
      <c r="BS9" s="14" t="s">
        <v>171</v>
      </c>
      <c r="BT9" s="14"/>
      <c r="BU9" s="14"/>
      <c r="BV9" s="14">
        <v>42289</v>
      </c>
      <c r="BW9" s="14">
        <v>873233</v>
      </c>
      <c r="BX9" s="14" t="s">
        <v>171</v>
      </c>
      <c r="BY9" s="14">
        <v>361</v>
      </c>
      <c r="BZ9" s="14">
        <v>9</v>
      </c>
      <c r="CA9" s="14">
        <v>23942</v>
      </c>
      <c r="CB9" s="14">
        <v>6498</v>
      </c>
      <c r="CC9" s="14">
        <v>1122</v>
      </c>
      <c r="CD9" s="14" t="s">
        <v>171</v>
      </c>
      <c r="CE9" s="14">
        <v>54096</v>
      </c>
      <c r="CF9" s="14">
        <v>29293</v>
      </c>
      <c r="CG9" s="14" t="s">
        <v>171</v>
      </c>
      <c r="CH9" s="14">
        <v>48563</v>
      </c>
      <c r="CI9" s="14">
        <v>2892</v>
      </c>
      <c r="CJ9" s="14">
        <v>1972</v>
      </c>
      <c r="CK9" s="13">
        <f t="shared" si="11"/>
        <v>4864</v>
      </c>
      <c r="CL9" s="14">
        <v>3020</v>
      </c>
      <c r="CM9" s="14">
        <v>440</v>
      </c>
      <c r="CN9" s="14">
        <v>7851</v>
      </c>
      <c r="CO9" s="14">
        <v>433</v>
      </c>
      <c r="CP9" s="14">
        <v>1924</v>
      </c>
      <c r="CQ9" s="13">
        <f t="shared" si="2"/>
        <v>2357</v>
      </c>
      <c r="CR9" s="14">
        <v>970</v>
      </c>
      <c r="CS9" s="14">
        <v>107</v>
      </c>
      <c r="CT9" s="14">
        <v>7789</v>
      </c>
      <c r="CU9" s="14">
        <v>115</v>
      </c>
      <c r="CV9" s="14" t="s">
        <v>171</v>
      </c>
      <c r="CW9" s="14">
        <v>660</v>
      </c>
      <c r="CX9" s="14">
        <v>972</v>
      </c>
      <c r="CY9" s="14" t="s">
        <v>171</v>
      </c>
      <c r="CZ9" s="14">
        <v>80</v>
      </c>
      <c r="DA9" s="14">
        <v>111</v>
      </c>
      <c r="DB9" s="14">
        <v>22449</v>
      </c>
      <c r="DC9" s="14">
        <v>588</v>
      </c>
    </row>
    <row r="10" spans="1:107" ht="15">
      <c r="A10" s="6" t="s">
        <v>177</v>
      </c>
      <c r="B10" s="7">
        <v>0</v>
      </c>
      <c r="C10" s="8">
        <f t="shared" si="3"/>
        <v>21.5</v>
      </c>
      <c r="D10" s="9">
        <v>19.5</v>
      </c>
      <c r="E10" s="9">
        <v>2</v>
      </c>
      <c r="F10" s="9">
        <v>46</v>
      </c>
      <c r="G10" s="9">
        <v>35</v>
      </c>
      <c r="H10" s="9">
        <v>0</v>
      </c>
      <c r="I10">
        <v>26.5</v>
      </c>
      <c r="J10" s="8">
        <f t="shared" si="4"/>
        <v>94</v>
      </c>
      <c r="K10" s="10">
        <v>2091018</v>
      </c>
      <c r="L10" s="10">
        <v>1954041</v>
      </c>
      <c r="M10" s="11">
        <f t="shared" si="5"/>
        <v>136977</v>
      </c>
      <c r="N10" s="18">
        <v>2041036</v>
      </c>
      <c r="O10" s="11">
        <f t="shared" si="6"/>
        <v>4132054</v>
      </c>
      <c r="P10" s="10">
        <v>459862</v>
      </c>
      <c r="Q10" s="10">
        <v>365791</v>
      </c>
      <c r="R10" s="10">
        <v>340791</v>
      </c>
      <c r="S10" s="10">
        <v>25000</v>
      </c>
      <c r="T10" s="11">
        <f t="shared" si="7"/>
        <v>685928</v>
      </c>
      <c r="U10" s="10">
        <v>514325</v>
      </c>
      <c r="V10" s="10">
        <v>171603</v>
      </c>
      <c r="W10" s="10">
        <v>67358</v>
      </c>
      <c r="X10" s="10">
        <v>30737</v>
      </c>
      <c r="Y10" s="10">
        <v>691051</v>
      </c>
      <c r="Z10" s="10">
        <v>534888</v>
      </c>
      <c r="AA10" s="10">
        <v>6988.7</v>
      </c>
      <c r="AB10" s="10">
        <v>3697</v>
      </c>
      <c r="AC10" s="11">
        <f t="shared" si="8"/>
        <v>1851550.7</v>
      </c>
      <c r="AD10" s="19">
        <v>20040</v>
      </c>
      <c r="AE10" s="10">
        <v>27528</v>
      </c>
      <c r="AF10" s="10">
        <v>209506</v>
      </c>
      <c r="AG10" s="10">
        <v>68795</v>
      </c>
      <c r="AH10" s="10">
        <v>151118</v>
      </c>
      <c r="AI10" s="11">
        <f t="shared" si="1"/>
        <v>6920453.7</v>
      </c>
      <c r="AJ10" s="10">
        <v>0</v>
      </c>
      <c r="AK10" s="11">
        <f t="shared" si="9"/>
        <v>6920453.7</v>
      </c>
      <c r="AL10" s="13">
        <f t="shared" si="10"/>
        <v>33327</v>
      </c>
      <c r="AM10" s="17">
        <v>63487</v>
      </c>
      <c r="AN10" s="17">
        <v>30272</v>
      </c>
      <c r="AO10" s="17">
        <v>34935</v>
      </c>
      <c r="AP10" s="14">
        <v>28934</v>
      </c>
      <c r="AQ10" s="14">
        <v>1338</v>
      </c>
      <c r="AR10" s="14">
        <v>1708</v>
      </c>
      <c r="AS10" s="14">
        <v>427</v>
      </c>
      <c r="AT10" s="14">
        <v>920</v>
      </c>
      <c r="AU10" s="14">
        <v>26318</v>
      </c>
      <c r="AV10" s="14">
        <v>3442</v>
      </c>
      <c r="AW10" s="14">
        <v>19</v>
      </c>
      <c r="AX10" s="14">
        <v>19</v>
      </c>
      <c r="AY10" s="14">
        <v>12</v>
      </c>
      <c r="AZ10" s="14">
        <v>7</v>
      </c>
      <c r="BA10" s="14">
        <v>9001</v>
      </c>
      <c r="BB10" s="14">
        <v>7197</v>
      </c>
      <c r="BC10" s="14">
        <v>55.72</v>
      </c>
      <c r="BD10" s="14">
        <v>1369</v>
      </c>
      <c r="BE10" s="14">
        <v>0</v>
      </c>
      <c r="BF10" s="14">
        <v>724</v>
      </c>
      <c r="BG10" s="14">
        <v>1729</v>
      </c>
      <c r="BH10" s="14">
        <v>231</v>
      </c>
      <c r="BI10" s="14">
        <v>0</v>
      </c>
      <c r="BJ10" s="13">
        <f t="shared" si="0"/>
        <v>1069613</v>
      </c>
      <c r="BK10" s="17">
        <f>850299</f>
        <v>850299</v>
      </c>
      <c r="BL10" s="17">
        <v>895644</v>
      </c>
      <c r="BM10" s="17">
        <v>41170</v>
      </c>
      <c r="BN10" s="14">
        <v>140778</v>
      </c>
      <c r="BO10" s="14">
        <v>10738</v>
      </c>
      <c r="BP10" s="14">
        <v>22453</v>
      </c>
      <c r="BQ10" s="14">
        <v>256741</v>
      </c>
      <c r="BR10" s="14">
        <v>2219</v>
      </c>
      <c r="BS10" s="14">
        <v>2211</v>
      </c>
      <c r="BT10" s="14">
        <v>1517</v>
      </c>
      <c r="BU10" s="14">
        <v>574</v>
      </c>
      <c r="BV10" s="14">
        <v>16270</v>
      </c>
      <c r="BW10" s="14">
        <v>1534870</v>
      </c>
      <c r="BX10" s="14">
        <v>2307.45</v>
      </c>
      <c r="BY10" s="14">
        <v>142768</v>
      </c>
      <c r="BZ10" s="14">
        <v>1824</v>
      </c>
      <c r="CA10" s="14">
        <v>80481</v>
      </c>
      <c r="CB10" s="14">
        <v>7143</v>
      </c>
      <c r="CC10" s="14">
        <v>13177</v>
      </c>
      <c r="CD10" s="14">
        <v>0</v>
      </c>
      <c r="CE10" s="14">
        <v>178577</v>
      </c>
      <c r="CF10" s="14">
        <v>3961</v>
      </c>
      <c r="CG10" s="14">
        <v>237</v>
      </c>
      <c r="CH10" s="14">
        <v>2420</v>
      </c>
      <c r="CI10" s="14">
        <v>5512</v>
      </c>
      <c r="CJ10" s="14">
        <v>1972</v>
      </c>
      <c r="CK10" s="13">
        <f t="shared" si="11"/>
        <v>7484</v>
      </c>
      <c r="CL10" s="14">
        <v>2772</v>
      </c>
      <c r="CM10" s="14">
        <v>340</v>
      </c>
      <c r="CN10" s="14">
        <v>2927</v>
      </c>
      <c r="CO10" s="14">
        <v>1906</v>
      </c>
      <c r="CP10" s="14">
        <v>6769</v>
      </c>
      <c r="CQ10" s="13">
        <f t="shared" si="2"/>
        <v>8675</v>
      </c>
      <c r="CR10" s="14">
        <v>2012</v>
      </c>
      <c r="CS10" s="14">
        <v>136</v>
      </c>
      <c r="CT10" s="14">
        <v>1211</v>
      </c>
      <c r="CU10" s="14">
        <v>200</v>
      </c>
      <c r="CV10" s="14">
        <v>4831</v>
      </c>
      <c r="CW10" s="14">
        <v>0</v>
      </c>
      <c r="CX10" s="14">
        <v>0</v>
      </c>
      <c r="CY10" s="14">
        <v>1516</v>
      </c>
      <c r="CZ10" s="14">
        <v>69.25</v>
      </c>
      <c r="DA10" s="14">
        <v>200.25</v>
      </c>
      <c r="DB10" s="14" t="s">
        <v>178</v>
      </c>
      <c r="DC10" s="17">
        <f>993+6</f>
        <v>999</v>
      </c>
    </row>
    <row r="11" spans="1:107" ht="15">
      <c r="A11" s="6" t="s">
        <v>179</v>
      </c>
      <c r="B11" s="7">
        <v>1</v>
      </c>
      <c r="C11" s="8">
        <f t="shared" si="3"/>
        <v>27.71</v>
      </c>
      <c r="D11" s="9">
        <v>27.71</v>
      </c>
      <c r="E11" s="9">
        <v>0</v>
      </c>
      <c r="F11" s="9">
        <v>36.76</v>
      </c>
      <c r="G11" s="9">
        <v>27.59</v>
      </c>
      <c r="H11" s="9">
        <v>0</v>
      </c>
      <c r="I11" s="9">
        <v>25.71</v>
      </c>
      <c r="J11" s="8">
        <f t="shared" si="4"/>
        <v>90.18</v>
      </c>
      <c r="K11" s="10">
        <v>2087360</v>
      </c>
      <c r="L11" s="10">
        <v>2087360</v>
      </c>
      <c r="M11" s="11">
        <v>0</v>
      </c>
      <c r="N11" s="15">
        <v>1617226</v>
      </c>
      <c r="O11" s="11">
        <f t="shared" si="6"/>
        <v>3704586</v>
      </c>
      <c r="P11" s="10">
        <v>483644</v>
      </c>
      <c r="Q11" s="10">
        <v>835017</v>
      </c>
      <c r="R11" s="10">
        <v>808504</v>
      </c>
      <c r="S11" s="10">
        <v>26513</v>
      </c>
      <c r="T11" s="11">
        <f t="shared" si="7"/>
        <v>620208</v>
      </c>
      <c r="U11" s="10">
        <v>573790</v>
      </c>
      <c r="V11" s="10">
        <v>46418</v>
      </c>
      <c r="W11" s="10">
        <v>24090</v>
      </c>
      <c r="X11" s="10">
        <v>18310</v>
      </c>
      <c r="Y11" s="10">
        <v>1368302</v>
      </c>
      <c r="Z11" s="10">
        <v>609803</v>
      </c>
      <c r="AA11" s="10">
        <v>163060</v>
      </c>
      <c r="AB11" s="10">
        <v>166</v>
      </c>
      <c r="AC11" s="11">
        <f t="shared" si="8"/>
        <v>3029153</v>
      </c>
      <c r="AD11" s="10">
        <v>16251</v>
      </c>
      <c r="AE11" s="10">
        <v>102460</v>
      </c>
      <c r="AF11" s="10">
        <v>412201</v>
      </c>
      <c r="AG11" s="10">
        <v>71760</v>
      </c>
      <c r="AH11" s="10">
        <v>287829</v>
      </c>
      <c r="AI11" s="11">
        <f>SUM(O11,P11,Q11,T11,W11,X11,Y11,AA11,AB11,AD11,AE11,AF11,AG11,AH11)</f>
        <v>8107884</v>
      </c>
      <c r="AJ11" s="10">
        <v>0</v>
      </c>
      <c r="AK11" s="11">
        <f t="shared" si="9"/>
        <v>8107884</v>
      </c>
      <c r="AL11" s="13">
        <f t="shared" si="10"/>
        <v>27183</v>
      </c>
      <c r="AM11" s="14">
        <v>25396</v>
      </c>
      <c r="AN11" s="14">
        <v>23190</v>
      </c>
      <c r="AO11" s="14">
        <v>3911</v>
      </c>
      <c r="AP11" s="14">
        <v>16421</v>
      </c>
      <c r="AQ11" s="14">
        <v>6769</v>
      </c>
      <c r="AR11" s="14">
        <v>494</v>
      </c>
      <c r="AS11" s="14">
        <v>466</v>
      </c>
      <c r="AT11" s="14">
        <v>3033</v>
      </c>
      <c r="AU11" s="14">
        <v>3237</v>
      </c>
      <c r="AV11" s="14">
        <v>0</v>
      </c>
      <c r="AW11" s="14">
        <v>45</v>
      </c>
      <c r="AX11" s="14">
        <v>45</v>
      </c>
      <c r="AY11" s="14">
        <v>21</v>
      </c>
      <c r="AZ11" s="14">
        <v>1</v>
      </c>
      <c r="BA11" s="14">
        <v>549</v>
      </c>
      <c r="BB11" s="14">
        <v>289</v>
      </c>
      <c r="BC11" s="14">
        <v>1</v>
      </c>
      <c r="BD11" s="14">
        <v>23</v>
      </c>
      <c r="BE11" s="14">
        <v>4</v>
      </c>
      <c r="BF11" s="14">
        <v>82</v>
      </c>
      <c r="BG11" s="14">
        <v>492</v>
      </c>
      <c r="BH11" s="14">
        <v>15</v>
      </c>
      <c r="BI11" s="14">
        <v>391</v>
      </c>
      <c r="BJ11" s="13">
        <f t="shared" si="0"/>
        <v>1282517</v>
      </c>
      <c r="BK11" s="14">
        <v>894213</v>
      </c>
      <c r="BL11" s="14">
        <v>1171535</v>
      </c>
      <c r="BM11" s="14">
        <v>28261</v>
      </c>
      <c r="BN11" s="14">
        <v>76181</v>
      </c>
      <c r="BO11" s="14">
        <v>20466</v>
      </c>
      <c r="BP11" s="14">
        <v>14335</v>
      </c>
      <c r="BQ11" s="14">
        <v>0</v>
      </c>
      <c r="BR11" s="14">
        <v>2067</v>
      </c>
      <c r="BS11" s="14">
        <v>2052</v>
      </c>
      <c r="BT11" s="14">
        <v>1170</v>
      </c>
      <c r="BU11" s="14">
        <v>150</v>
      </c>
      <c r="BV11" s="14">
        <v>9331</v>
      </c>
      <c r="BW11" s="14">
        <v>1149155</v>
      </c>
      <c r="BX11" s="14">
        <v>981</v>
      </c>
      <c r="BY11" s="14">
        <v>10067</v>
      </c>
      <c r="BZ11" s="14">
        <v>20028</v>
      </c>
      <c r="CA11" s="14">
        <v>21890</v>
      </c>
      <c r="CB11" s="14">
        <v>7908</v>
      </c>
      <c r="CC11" s="14">
        <v>3384</v>
      </c>
      <c r="CD11" s="14">
        <v>6472</v>
      </c>
      <c r="CE11" s="14">
        <v>209493</v>
      </c>
      <c r="CF11" s="14">
        <v>195632</v>
      </c>
      <c r="CG11" s="14">
        <v>1442</v>
      </c>
      <c r="CH11" s="14">
        <v>9773</v>
      </c>
      <c r="CI11" s="14">
        <v>6317</v>
      </c>
      <c r="CJ11" s="14">
        <v>8712</v>
      </c>
      <c r="CK11" s="13">
        <f t="shared" si="11"/>
        <v>15029</v>
      </c>
      <c r="CL11" s="14">
        <v>5913</v>
      </c>
      <c r="CM11" s="14">
        <v>659</v>
      </c>
      <c r="CN11" s="14">
        <v>9789</v>
      </c>
      <c r="CO11" s="14">
        <v>20674</v>
      </c>
      <c r="CP11" s="14">
        <v>11022</v>
      </c>
      <c r="CQ11" s="13">
        <f t="shared" si="2"/>
        <v>31696</v>
      </c>
      <c r="CR11" s="14">
        <v>12007</v>
      </c>
      <c r="CS11" s="14">
        <v>1086</v>
      </c>
      <c r="CT11" s="14">
        <v>9042</v>
      </c>
      <c r="CU11" s="14">
        <v>684</v>
      </c>
      <c r="CV11" s="14">
        <v>18645</v>
      </c>
      <c r="CW11" s="14">
        <v>15</v>
      </c>
      <c r="CX11" s="14">
        <v>6</v>
      </c>
      <c r="CY11" s="14">
        <v>339</v>
      </c>
      <c r="CZ11" s="14">
        <v>83.5</v>
      </c>
      <c r="DA11" s="14">
        <v>176</v>
      </c>
      <c r="DB11" s="14">
        <v>38978</v>
      </c>
      <c r="DC11" s="14">
        <v>1150</v>
      </c>
    </row>
    <row r="12" spans="1:107" ht="15">
      <c r="A12" s="6" t="s">
        <v>180</v>
      </c>
      <c r="B12" s="7">
        <v>0</v>
      </c>
      <c r="C12" s="8">
        <f t="shared" si="3"/>
        <v>13.5</v>
      </c>
      <c r="D12" s="9">
        <v>10.5</v>
      </c>
      <c r="E12" s="9">
        <v>3</v>
      </c>
      <c r="F12" s="9">
        <v>16.75</v>
      </c>
      <c r="G12" s="9">
        <v>12.75</v>
      </c>
      <c r="H12" s="9">
        <v>0</v>
      </c>
      <c r="I12" s="9">
        <v>8.95</v>
      </c>
      <c r="J12" s="8">
        <f t="shared" si="4"/>
        <v>39.2</v>
      </c>
      <c r="K12" s="10">
        <v>1059711</v>
      </c>
      <c r="L12" s="10">
        <v>956142</v>
      </c>
      <c r="M12" s="11">
        <f t="shared" si="5"/>
        <v>103569</v>
      </c>
      <c r="N12" s="15">
        <v>893423</v>
      </c>
      <c r="O12" s="11">
        <f t="shared" si="6"/>
        <v>1953134</v>
      </c>
      <c r="P12" s="10">
        <v>92253</v>
      </c>
      <c r="Q12" s="10">
        <v>120248</v>
      </c>
      <c r="R12" s="10">
        <v>120248</v>
      </c>
      <c r="S12" s="10">
        <v>0</v>
      </c>
      <c r="T12" s="11">
        <f t="shared" si="7"/>
        <v>108211</v>
      </c>
      <c r="U12" s="10">
        <v>85436</v>
      </c>
      <c r="V12" s="10">
        <v>22775</v>
      </c>
      <c r="W12" s="10">
        <v>15239</v>
      </c>
      <c r="X12" s="10">
        <v>7878</v>
      </c>
      <c r="Y12" s="10">
        <v>418245</v>
      </c>
      <c r="Z12" s="10">
        <v>418245</v>
      </c>
      <c r="AA12" s="10">
        <v>7748</v>
      </c>
      <c r="AB12" s="10">
        <v>0</v>
      </c>
      <c r="AC12" s="11">
        <f t="shared" si="8"/>
        <v>677569</v>
      </c>
      <c r="AD12" s="10">
        <v>2900</v>
      </c>
      <c r="AE12" s="10">
        <v>53024</v>
      </c>
      <c r="AF12" s="10">
        <v>140401</v>
      </c>
      <c r="AG12" s="10">
        <v>31646</v>
      </c>
      <c r="AH12" s="10">
        <v>117651</v>
      </c>
      <c r="AI12" s="11">
        <f t="shared" si="1"/>
        <v>3068578</v>
      </c>
      <c r="AJ12" s="10">
        <v>745306</v>
      </c>
      <c r="AK12" s="11">
        <f t="shared" si="9"/>
        <v>3813884</v>
      </c>
      <c r="AL12" s="13">
        <f t="shared" si="10"/>
        <v>3006</v>
      </c>
      <c r="AM12" s="14" t="s">
        <v>171</v>
      </c>
      <c r="AN12" s="14">
        <v>2683</v>
      </c>
      <c r="AO12" s="14">
        <v>7546</v>
      </c>
      <c r="AP12" s="14">
        <v>936</v>
      </c>
      <c r="AQ12" s="14">
        <v>7729</v>
      </c>
      <c r="AR12" s="14">
        <v>254</v>
      </c>
      <c r="AS12" s="14">
        <v>3</v>
      </c>
      <c r="AT12" s="14">
        <v>66</v>
      </c>
      <c r="AU12" s="14">
        <v>4120</v>
      </c>
      <c r="AV12" s="14">
        <v>1256</v>
      </c>
      <c r="AW12" s="14">
        <v>0</v>
      </c>
      <c r="AX12" s="14">
        <v>0</v>
      </c>
      <c r="AY12" s="14">
        <v>0</v>
      </c>
      <c r="AZ12" s="14">
        <v>0</v>
      </c>
      <c r="BA12" s="14">
        <v>3660</v>
      </c>
      <c r="BB12" s="14">
        <v>1489</v>
      </c>
      <c r="BC12" s="14">
        <v>12</v>
      </c>
      <c r="BD12" s="14">
        <v>701</v>
      </c>
      <c r="BE12" s="14">
        <v>0</v>
      </c>
      <c r="BF12" s="14">
        <v>761</v>
      </c>
      <c r="BG12" s="14">
        <v>485</v>
      </c>
      <c r="BH12" s="14">
        <v>153</v>
      </c>
      <c r="BI12" s="14">
        <v>3237</v>
      </c>
      <c r="BJ12" s="13">
        <f t="shared" si="0"/>
        <v>575566</v>
      </c>
      <c r="BK12" s="14" t="s">
        <v>171</v>
      </c>
      <c r="BL12" s="14">
        <v>517694</v>
      </c>
      <c r="BM12" s="14">
        <v>39763</v>
      </c>
      <c r="BN12" s="14">
        <v>43998</v>
      </c>
      <c r="BO12" s="14">
        <v>11260</v>
      </c>
      <c r="BP12" s="14">
        <v>2614</v>
      </c>
      <c r="BQ12" s="14">
        <v>390114</v>
      </c>
      <c r="BR12" s="14">
        <v>1093</v>
      </c>
      <c r="BS12" s="14">
        <v>792</v>
      </c>
      <c r="BT12" s="14">
        <v>668</v>
      </c>
      <c r="BU12" s="14">
        <v>196</v>
      </c>
      <c r="BV12" s="14">
        <v>9415</v>
      </c>
      <c r="BW12" s="14">
        <v>603245</v>
      </c>
      <c r="BX12" s="14">
        <v>9820</v>
      </c>
      <c r="BY12" s="14">
        <v>30802</v>
      </c>
      <c r="BZ12" s="14">
        <v>8262</v>
      </c>
      <c r="CA12" s="14">
        <v>16458</v>
      </c>
      <c r="CB12" s="14">
        <v>7298</v>
      </c>
      <c r="CC12" s="14">
        <v>1691</v>
      </c>
      <c r="CD12" s="14">
        <v>339283</v>
      </c>
      <c r="CE12" s="14">
        <v>88049</v>
      </c>
      <c r="CF12" s="14">
        <v>83564</v>
      </c>
      <c r="CG12" s="14">
        <v>108</v>
      </c>
      <c r="CH12" s="14">
        <v>198325</v>
      </c>
      <c r="CI12" s="14">
        <v>2642</v>
      </c>
      <c r="CJ12" s="14">
        <v>3485</v>
      </c>
      <c r="CK12" s="13">
        <f t="shared" si="11"/>
        <v>6127</v>
      </c>
      <c r="CL12" s="14">
        <v>3072</v>
      </c>
      <c r="CM12" s="14">
        <v>217</v>
      </c>
      <c r="CN12" s="14">
        <v>0</v>
      </c>
      <c r="CO12" s="14">
        <v>3059</v>
      </c>
      <c r="CP12" s="14">
        <v>4187</v>
      </c>
      <c r="CQ12" s="13">
        <f t="shared" si="2"/>
        <v>7246</v>
      </c>
      <c r="CR12" s="14">
        <v>3622</v>
      </c>
      <c r="CS12" s="14">
        <v>288</v>
      </c>
      <c r="CT12" s="14">
        <v>0</v>
      </c>
      <c r="CU12" s="14">
        <v>84</v>
      </c>
      <c r="CV12" s="14">
        <v>2411</v>
      </c>
      <c r="CW12" s="14">
        <v>0</v>
      </c>
      <c r="CX12" s="14">
        <v>0</v>
      </c>
      <c r="CY12" s="14">
        <v>0</v>
      </c>
      <c r="CZ12" s="14">
        <v>94</v>
      </c>
      <c r="DA12" s="14">
        <v>93</v>
      </c>
      <c r="DB12" s="14">
        <v>16376</v>
      </c>
      <c r="DC12" s="14">
        <v>246</v>
      </c>
    </row>
    <row r="13" spans="1:107" ht="15">
      <c r="A13" s="6" t="s">
        <v>181</v>
      </c>
      <c r="B13" s="7">
        <v>1</v>
      </c>
      <c r="C13" s="8">
        <f t="shared" si="3"/>
        <v>38</v>
      </c>
      <c r="D13" s="9">
        <v>24</v>
      </c>
      <c r="E13" s="9">
        <v>14</v>
      </c>
      <c r="F13" s="9">
        <v>27</v>
      </c>
      <c r="G13" s="9">
        <v>22</v>
      </c>
      <c r="H13" s="9">
        <v>5</v>
      </c>
      <c r="I13" s="9">
        <v>17.7</v>
      </c>
      <c r="J13" s="8">
        <f t="shared" si="4"/>
        <v>87.7</v>
      </c>
      <c r="K13" s="10">
        <v>2572654</v>
      </c>
      <c r="L13" s="10">
        <v>1689068</v>
      </c>
      <c r="M13" s="11">
        <f t="shared" si="5"/>
        <v>883586</v>
      </c>
      <c r="N13" s="15">
        <v>1385783</v>
      </c>
      <c r="O13" s="11">
        <f t="shared" si="6"/>
        <v>3958437</v>
      </c>
      <c r="P13" s="10">
        <v>368510</v>
      </c>
      <c r="Q13" s="10">
        <v>313886</v>
      </c>
      <c r="R13" s="10">
        <v>278035</v>
      </c>
      <c r="S13" s="10">
        <v>35851</v>
      </c>
      <c r="T13" s="11">
        <f t="shared" si="7"/>
        <v>419694</v>
      </c>
      <c r="U13" s="10">
        <v>328099</v>
      </c>
      <c r="V13" s="10">
        <v>91595</v>
      </c>
      <c r="W13" s="10">
        <v>17575</v>
      </c>
      <c r="X13" s="10">
        <v>42423</v>
      </c>
      <c r="Y13" s="10">
        <v>1395130</v>
      </c>
      <c r="Z13" s="10">
        <v>287619</v>
      </c>
      <c r="AA13" s="10">
        <v>38760</v>
      </c>
      <c r="AB13" s="10">
        <v>17131</v>
      </c>
      <c r="AC13" s="11">
        <f t="shared" si="8"/>
        <v>2244599</v>
      </c>
      <c r="AD13" s="10">
        <v>10654</v>
      </c>
      <c r="AE13" s="10">
        <v>181525</v>
      </c>
      <c r="AF13" s="10">
        <v>1190290</v>
      </c>
      <c r="AG13" s="10">
        <v>129889</v>
      </c>
      <c r="AH13" s="10">
        <v>866957</v>
      </c>
      <c r="AI13" s="11">
        <f t="shared" si="1"/>
        <v>8950861</v>
      </c>
      <c r="AJ13" s="10">
        <v>0</v>
      </c>
      <c r="AK13" s="11">
        <f t="shared" si="9"/>
        <v>8950861</v>
      </c>
      <c r="AL13" s="13">
        <f t="shared" si="10"/>
        <v>20438</v>
      </c>
      <c r="AM13" s="14">
        <v>5874</v>
      </c>
      <c r="AN13" s="14">
        <v>6768</v>
      </c>
      <c r="AO13" s="14">
        <v>2708</v>
      </c>
      <c r="AP13" s="14">
        <v>6321</v>
      </c>
      <c r="AQ13" s="14">
        <v>447</v>
      </c>
      <c r="AR13" s="14">
        <v>3079</v>
      </c>
      <c r="AS13" s="14">
        <v>474</v>
      </c>
      <c r="AT13" s="14">
        <v>10117</v>
      </c>
      <c r="AU13" s="14">
        <v>47270</v>
      </c>
      <c r="AV13" s="14">
        <v>0</v>
      </c>
      <c r="AW13" s="14">
        <v>53</v>
      </c>
      <c r="AX13" s="14">
        <v>37</v>
      </c>
      <c r="AY13" s="14">
        <v>53</v>
      </c>
      <c r="AZ13" s="14">
        <v>11</v>
      </c>
      <c r="BA13" s="14">
        <v>9051</v>
      </c>
      <c r="BB13" s="14">
        <v>118</v>
      </c>
      <c r="BC13" s="14">
        <v>84</v>
      </c>
      <c r="BD13" s="14">
        <v>869</v>
      </c>
      <c r="BE13" s="14">
        <v>0</v>
      </c>
      <c r="BF13" s="14">
        <v>1408</v>
      </c>
      <c r="BG13" s="14">
        <v>477</v>
      </c>
      <c r="BH13" s="14">
        <v>0</v>
      </c>
      <c r="BI13" s="14">
        <v>0</v>
      </c>
      <c r="BJ13" s="13">
        <f t="shared" si="0"/>
        <v>1079104</v>
      </c>
      <c r="BK13" s="14">
        <v>970101</v>
      </c>
      <c r="BL13" s="14">
        <v>785404</v>
      </c>
      <c r="BM13" s="14">
        <v>93482</v>
      </c>
      <c r="BN13" s="14">
        <v>249011</v>
      </c>
      <c r="BO13" s="14">
        <v>34572</v>
      </c>
      <c r="BP13" s="14">
        <v>10117</v>
      </c>
      <c r="BQ13" s="14">
        <v>0</v>
      </c>
      <c r="BR13" s="14">
        <v>2177</v>
      </c>
      <c r="BS13" s="14">
        <v>821</v>
      </c>
      <c r="BT13" s="14">
        <v>2118</v>
      </c>
      <c r="BU13" s="14">
        <v>1342</v>
      </c>
      <c r="BV13" s="14">
        <v>29489</v>
      </c>
      <c r="BW13" s="14">
        <v>1503301</v>
      </c>
      <c r="BX13" s="14">
        <v>128610</v>
      </c>
      <c r="BY13" s="14">
        <v>51191</v>
      </c>
      <c r="BZ13" s="14">
        <v>13884</v>
      </c>
      <c r="CA13" s="14">
        <v>19689</v>
      </c>
      <c r="CB13" s="14">
        <v>18032</v>
      </c>
      <c r="CC13" s="14">
        <v>0</v>
      </c>
      <c r="CD13" s="14">
        <v>0</v>
      </c>
      <c r="CE13" s="14">
        <v>203412</v>
      </c>
      <c r="CF13" s="14">
        <v>60788</v>
      </c>
      <c r="CG13" s="14">
        <v>2466</v>
      </c>
      <c r="CH13" s="14">
        <v>59698</v>
      </c>
      <c r="CI13" s="14">
        <v>1798</v>
      </c>
      <c r="CJ13" s="14">
        <v>2778</v>
      </c>
      <c r="CK13" s="13">
        <f t="shared" si="11"/>
        <v>4576</v>
      </c>
      <c r="CL13" s="14">
        <v>2544</v>
      </c>
      <c r="CM13" s="14">
        <v>193</v>
      </c>
      <c r="CN13" s="14">
        <v>11844</v>
      </c>
      <c r="CO13" s="14">
        <v>4107</v>
      </c>
      <c r="CP13" s="14">
        <v>12308</v>
      </c>
      <c r="CQ13" s="13">
        <f t="shared" si="2"/>
        <v>16415</v>
      </c>
      <c r="CR13" s="14">
        <v>5115</v>
      </c>
      <c r="CS13" s="14">
        <v>466</v>
      </c>
      <c r="CT13" s="14">
        <v>26199</v>
      </c>
      <c r="CU13" s="14">
        <v>565</v>
      </c>
      <c r="CV13" s="14">
        <v>13002</v>
      </c>
      <c r="CW13" s="14">
        <v>562</v>
      </c>
      <c r="CX13" s="14">
        <v>10654</v>
      </c>
      <c r="CY13" s="14">
        <v>328</v>
      </c>
      <c r="CZ13" s="14">
        <v>93</v>
      </c>
      <c r="DA13" s="14">
        <v>160</v>
      </c>
      <c r="DB13" s="14">
        <v>36980</v>
      </c>
      <c r="DC13" s="14">
        <v>649</v>
      </c>
    </row>
    <row r="14" spans="1:107" ht="15">
      <c r="A14" s="6" t="s">
        <v>182</v>
      </c>
      <c r="B14" s="7">
        <v>0</v>
      </c>
      <c r="C14" s="8">
        <f t="shared" si="3"/>
        <v>18</v>
      </c>
      <c r="D14" s="9">
        <v>15</v>
      </c>
      <c r="E14" s="9">
        <v>3</v>
      </c>
      <c r="F14" s="9">
        <v>20.5</v>
      </c>
      <c r="G14" s="9">
        <v>15</v>
      </c>
      <c r="H14" s="9">
        <v>1</v>
      </c>
      <c r="I14" s="9">
        <v>18.1</v>
      </c>
      <c r="J14" s="8">
        <f t="shared" si="4"/>
        <v>57.6</v>
      </c>
      <c r="K14" s="10">
        <v>1601480</v>
      </c>
      <c r="L14" s="10">
        <v>1234737</v>
      </c>
      <c r="M14" s="11">
        <f t="shared" si="5"/>
        <v>366743</v>
      </c>
      <c r="N14" s="15">
        <v>909468</v>
      </c>
      <c r="O14" s="11">
        <f t="shared" si="6"/>
        <v>2510948</v>
      </c>
      <c r="P14" s="10">
        <v>295171</v>
      </c>
      <c r="Q14" s="10">
        <v>222976</v>
      </c>
      <c r="R14" s="10">
        <v>222376</v>
      </c>
      <c r="S14" s="10">
        <v>600</v>
      </c>
      <c r="T14" s="11">
        <f t="shared" si="7"/>
        <v>288152</v>
      </c>
      <c r="U14" s="10">
        <v>222713</v>
      </c>
      <c r="V14" s="10">
        <v>65439</v>
      </c>
      <c r="W14" s="10">
        <v>77</v>
      </c>
      <c r="X14" s="10">
        <v>756</v>
      </c>
      <c r="Y14" s="10">
        <v>561262</v>
      </c>
      <c r="Z14" s="10">
        <v>561262</v>
      </c>
      <c r="AA14" s="10">
        <v>1471</v>
      </c>
      <c r="AB14" s="10">
        <v>0</v>
      </c>
      <c r="AC14" s="11">
        <f t="shared" si="8"/>
        <v>1074694</v>
      </c>
      <c r="AD14" s="10">
        <v>23148</v>
      </c>
      <c r="AE14" s="10">
        <v>100396</v>
      </c>
      <c r="AF14" s="10">
        <v>189000</v>
      </c>
      <c r="AG14" s="10">
        <v>237771</v>
      </c>
      <c r="AH14" s="10"/>
      <c r="AI14" s="11">
        <f t="shared" si="1"/>
        <v>4431128</v>
      </c>
      <c r="AJ14" s="10">
        <v>957057</v>
      </c>
      <c r="AK14" s="11">
        <f t="shared" si="9"/>
        <v>5388185</v>
      </c>
      <c r="AL14" s="13">
        <f t="shared" si="10"/>
        <v>6965</v>
      </c>
      <c r="AM14" s="14">
        <v>8116</v>
      </c>
      <c r="AN14" s="14">
        <v>5639</v>
      </c>
      <c r="AO14" s="14">
        <v>4296</v>
      </c>
      <c r="AP14" s="14">
        <v>4405</v>
      </c>
      <c r="AQ14" s="14">
        <v>1234</v>
      </c>
      <c r="AR14" s="14">
        <v>1228</v>
      </c>
      <c r="AS14" s="14">
        <v>98</v>
      </c>
      <c r="AT14" s="14">
        <v>0</v>
      </c>
      <c r="AU14" s="14">
        <v>3188</v>
      </c>
      <c r="AV14" s="14">
        <v>730</v>
      </c>
      <c r="AW14" s="14">
        <v>2</v>
      </c>
      <c r="AX14" s="14">
        <v>2</v>
      </c>
      <c r="AY14" s="14">
        <v>2</v>
      </c>
      <c r="AZ14" s="14">
        <v>0</v>
      </c>
      <c r="BA14" s="14">
        <v>2850</v>
      </c>
      <c r="BB14" s="14">
        <v>4</v>
      </c>
      <c r="BC14" s="14">
        <v>0</v>
      </c>
      <c r="BD14" s="14">
        <v>4</v>
      </c>
      <c r="BE14" s="14">
        <v>0</v>
      </c>
      <c r="BF14" s="14">
        <v>132</v>
      </c>
      <c r="BG14" s="14">
        <v>93</v>
      </c>
      <c r="BH14" s="14">
        <v>96</v>
      </c>
      <c r="BI14" s="14">
        <v>0</v>
      </c>
      <c r="BJ14" s="13">
        <f t="shared" si="0"/>
        <v>1211091</v>
      </c>
      <c r="BK14" s="14">
        <v>737933</v>
      </c>
      <c r="BL14" s="14">
        <v>982670</v>
      </c>
      <c r="BM14" s="14">
        <v>38951</v>
      </c>
      <c r="BN14" s="14">
        <v>196784</v>
      </c>
      <c r="BO14" s="14">
        <v>31618</v>
      </c>
      <c r="BP14" s="14">
        <v>19</v>
      </c>
      <c r="BQ14" s="14">
        <v>928903</v>
      </c>
      <c r="BR14" s="14">
        <v>718</v>
      </c>
      <c r="BS14" s="14">
        <v>703</v>
      </c>
      <c r="BT14" s="14">
        <v>715</v>
      </c>
      <c r="BU14" s="14">
        <v>2</v>
      </c>
      <c r="BV14" s="14">
        <v>26104</v>
      </c>
      <c r="BW14" s="14">
        <v>1109804</v>
      </c>
      <c r="BX14" s="14">
        <v>0</v>
      </c>
      <c r="BY14" s="14">
        <v>291</v>
      </c>
      <c r="BZ14" s="14">
        <v>21811</v>
      </c>
      <c r="CA14" s="14">
        <v>3569</v>
      </c>
      <c r="CB14" s="14">
        <v>8243</v>
      </c>
      <c r="CC14" s="14">
        <v>2115</v>
      </c>
      <c r="CD14" s="14">
        <v>0</v>
      </c>
      <c r="CE14" s="14">
        <v>101927</v>
      </c>
      <c r="CF14" s="14">
        <v>196044</v>
      </c>
      <c r="CG14" s="14">
        <v>524</v>
      </c>
      <c r="CH14" s="14">
        <v>100496</v>
      </c>
      <c r="CI14" s="14">
        <v>3410</v>
      </c>
      <c r="CJ14" s="14">
        <v>4735</v>
      </c>
      <c r="CK14" s="13">
        <f t="shared" si="11"/>
        <v>8145</v>
      </c>
      <c r="CL14" s="14">
        <v>4704</v>
      </c>
      <c r="CM14" s="14">
        <v>578</v>
      </c>
      <c r="CN14" s="14">
        <v>0</v>
      </c>
      <c r="CO14" s="14">
        <v>4638</v>
      </c>
      <c r="CP14" s="14">
        <v>3634</v>
      </c>
      <c r="CQ14" s="13">
        <f t="shared" si="2"/>
        <v>8272</v>
      </c>
      <c r="CR14" s="14">
        <v>4544</v>
      </c>
      <c r="CS14" s="14">
        <v>795</v>
      </c>
      <c r="CT14" s="14">
        <v>0</v>
      </c>
      <c r="CU14" s="14">
        <v>684</v>
      </c>
      <c r="CV14" s="14">
        <v>17794</v>
      </c>
      <c r="CW14" s="14">
        <v>50</v>
      </c>
      <c r="CX14" s="14">
        <v>52</v>
      </c>
      <c r="CY14" s="14">
        <v>782</v>
      </c>
      <c r="CZ14" s="14">
        <v>85</v>
      </c>
      <c r="DA14" s="14">
        <v>113</v>
      </c>
      <c r="DB14" s="14">
        <v>26266</v>
      </c>
      <c r="DC14" s="14">
        <v>958</v>
      </c>
    </row>
    <row r="15" spans="1:107" ht="15">
      <c r="A15" s="6" t="s">
        <v>183</v>
      </c>
      <c r="B15" s="7">
        <v>2</v>
      </c>
      <c r="C15" s="8">
        <f t="shared" si="3"/>
        <v>4</v>
      </c>
      <c r="D15" s="9">
        <v>4</v>
      </c>
      <c r="E15" s="9">
        <v>0</v>
      </c>
      <c r="F15" s="9">
        <v>1</v>
      </c>
      <c r="G15" s="9">
        <v>1</v>
      </c>
      <c r="H15" s="9">
        <v>0</v>
      </c>
      <c r="I15" s="9">
        <v>2</v>
      </c>
      <c r="J15" s="8">
        <f t="shared" si="4"/>
        <v>7</v>
      </c>
      <c r="K15" s="10">
        <v>246347</v>
      </c>
      <c r="L15" s="10">
        <v>246347</v>
      </c>
      <c r="M15" s="11">
        <v>0</v>
      </c>
      <c r="N15" s="15">
        <v>50051</v>
      </c>
      <c r="O15" s="11">
        <f t="shared" si="6"/>
        <v>296398</v>
      </c>
      <c r="P15" s="10">
        <v>21747</v>
      </c>
      <c r="Q15" s="10">
        <v>62581</v>
      </c>
      <c r="R15" s="10">
        <v>62581</v>
      </c>
      <c r="S15" s="10">
        <v>0</v>
      </c>
      <c r="T15" s="11">
        <f t="shared" si="7"/>
        <v>41466</v>
      </c>
      <c r="U15" s="10">
        <v>41466</v>
      </c>
      <c r="V15" s="10">
        <v>0</v>
      </c>
      <c r="W15" s="10">
        <v>0</v>
      </c>
      <c r="X15" s="10">
        <v>1399</v>
      </c>
      <c r="Y15" s="10">
        <v>18676</v>
      </c>
      <c r="Z15" s="10">
        <v>18676</v>
      </c>
      <c r="AA15" s="10">
        <v>0</v>
      </c>
      <c r="AB15" s="10">
        <v>0</v>
      </c>
      <c r="AC15" s="11">
        <f t="shared" si="8"/>
        <v>124122</v>
      </c>
      <c r="AD15" s="10">
        <v>0</v>
      </c>
      <c r="AE15" s="10">
        <v>26918</v>
      </c>
      <c r="AF15" s="10">
        <v>4714</v>
      </c>
      <c r="AG15" s="10">
        <v>0</v>
      </c>
      <c r="AH15" s="10">
        <v>31525</v>
      </c>
      <c r="AI15" s="11">
        <f t="shared" si="1"/>
        <v>505424</v>
      </c>
      <c r="AJ15" s="10">
        <v>122419</v>
      </c>
      <c r="AK15" s="11">
        <f t="shared" si="9"/>
        <v>627843</v>
      </c>
      <c r="AL15" s="13">
        <f t="shared" si="10"/>
        <v>1297</v>
      </c>
      <c r="AM15" s="14">
        <v>1297</v>
      </c>
      <c r="AN15" s="14">
        <v>1177</v>
      </c>
      <c r="AO15" s="14">
        <v>1178</v>
      </c>
      <c r="AP15" s="14">
        <v>59</v>
      </c>
      <c r="AQ15" s="14">
        <v>144</v>
      </c>
      <c r="AR15" s="14">
        <v>120</v>
      </c>
      <c r="AS15" s="14">
        <v>0</v>
      </c>
      <c r="AT15" s="14">
        <v>0</v>
      </c>
      <c r="AU15" s="14">
        <v>60</v>
      </c>
      <c r="AV15" s="14" t="s">
        <v>171</v>
      </c>
      <c r="AW15" s="14">
        <v>0</v>
      </c>
      <c r="AX15" s="14">
        <v>0</v>
      </c>
      <c r="AY15" s="14">
        <v>0</v>
      </c>
      <c r="AZ15" s="14">
        <v>0</v>
      </c>
      <c r="BA15" s="14">
        <v>15830</v>
      </c>
      <c r="BB15" s="14">
        <v>0</v>
      </c>
      <c r="BC15" s="14">
        <v>0</v>
      </c>
      <c r="BD15" s="14">
        <v>0</v>
      </c>
      <c r="BE15" s="14">
        <v>0</v>
      </c>
      <c r="BF15" s="14">
        <v>4</v>
      </c>
      <c r="BG15" s="14">
        <v>383</v>
      </c>
      <c r="BH15" s="14">
        <v>4</v>
      </c>
      <c r="BI15" s="14">
        <v>0</v>
      </c>
      <c r="BJ15" s="13">
        <f t="shared" si="0"/>
        <v>39176</v>
      </c>
      <c r="BK15" s="14">
        <v>31995</v>
      </c>
      <c r="BL15" s="14">
        <v>38691</v>
      </c>
      <c r="BM15" s="14">
        <v>6696</v>
      </c>
      <c r="BN15" s="14">
        <v>485</v>
      </c>
      <c r="BO15" s="14">
        <v>0</v>
      </c>
      <c r="BP15" s="14">
        <v>0</v>
      </c>
      <c r="BQ15" s="14" t="s">
        <v>171</v>
      </c>
      <c r="BR15" s="14">
        <v>260</v>
      </c>
      <c r="BS15" s="14">
        <v>260</v>
      </c>
      <c r="BT15" s="14">
        <v>237</v>
      </c>
      <c r="BU15" s="14">
        <v>0</v>
      </c>
      <c r="BV15" s="14">
        <v>38806</v>
      </c>
      <c r="BW15" s="14">
        <v>20682</v>
      </c>
      <c r="BX15" s="14">
        <v>566</v>
      </c>
      <c r="BY15" s="14">
        <v>151</v>
      </c>
      <c r="BZ15" s="14">
        <v>29</v>
      </c>
      <c r="CA15" s="14">
        <v>33</v>
      </c>
      <c r="CB15" s="14">
        <v>966</v>
      </c>
      <c r="CC15" s="14">
        <v>11</v>
      </c>
      <c r="CD15" s="14">
        <v>0</v>
      </c>
      <c r="CE15" s="14">
        <v>10940</v>
      </c>
      <c r="CF15" s="14">
        <v>1124</v>
      </c>
      <c r="CG15" s="14">
        <v>0</v>
      </c>
      <c r="CH15" s="14">
        <v>5030</v>
      </c>
      <c r="CI15" s="14">
        <v>173</v>
      </c>
      <c r="CJ15" s="14">
        <v>22</v>
      </c>
      <c r="CK15" s="13">
        <f t="shared" si="11"/>
        <v>195</v>
      </c>
      <c r="CL15" s="14">
        <v>71</v>
      </c>
      <c r="CM15" s="14">
        <v>20</v>
      </c>
      <c r="CN15" s="14">
        <v>0</v>
      </c>
      <c r="CO15" s="14">
        <v>468</v>
      </c>
      <c r="CP15" s="14">
        <v>57</v>
      </c>
      <c r="CQ15" s="13">
        <f t="shared" si="2"/>
        <v>525</v>
      </c>
      <c r="CR15" s="14">
        <v>313</v>
      </c>
      <c r="CS15" s="14">
        <v>35</v>
      </c>
      <c r="CT15" s="14">
        <v>0</v>
      </c>
      <c r="CU15" s="14">
        <v>46</v>
      </c>
      <c r="CV15" s="14">
        <v>1107</v>
      </c>
      <c r="CW15" s="14">
        <v>118</v>
      </c>
      <c r="CX15" s="14">
        <v>80</v>
      </c>
      <c r="CY15" s="14">
        <v>0</v>
      </c>
      <c r="CZ15" s="14">
        <v>79</v>
      </c>
      <c r="DA15" s="14">
        <v>65</v>
      </c>
      <c r="DB15" s="14">
        <v>2844</v>
      </c>
      <c r="DC15" s="14">
        <v>29.4</v>
      </c>
    </row>
    <row r="16" spans="1:107" ht="15">
      <c r="A16" s="6" t="s">
        <v>184</v>
      </c>
      <c r="B16" s="7">
        <v>0</v>
      </c>
      <c r="C16" s="8">
        <f t="shared" si="3"/>
        <v>8.29</v>
      </c>
      <c r="D16" s="9">
        <v>8.29</v>
      </c>
      <c r="E16" s="9">
        <v>0</v>
      </c>
      <c r="F16" s="9">
        <v>6.61</v>
      </c>
      <c r="G16" s="9">
        <v>5.53</v>
      </c>
      <c r="H16" s="9">
        <v>0</v>
      </c>
      <c r="I16" s="9">
        <v>1.34</v>
      </c>
      <c r="J16" s="8">
        <f t="shared" si="4"/>
        <v>16.24</v>
      </c>
      <c r="K16" s="10">
        <v>697158</v>
      </c>
      <c r="L16" s="10">
        <v>697158</v>
      </c>
      <c r="M16" s="11">
        <f t="shared" si="5"/>
        <v>0</v>
      </c>
      <c r="N16" s="15">
        <v>297961</v>
      </c>
      <c r="O16" s="11">
        <f t="shared" si="6"/>
        <v>995119</v>
      </c>
      <c r="P16" s="10">
        <v>22248</v>
      </c>
      <c r="Q16" s="10">
        <v>101892</v>
      </c>
      <c r="R16" s="10">
        <v>76875</v>
      </c>
      <c r="S16" s="10">
        <v>14317</v>
      </c>
      <c r="T16" s="11">
        <f t="shared" si="7"/>
        <v>60065</v>
      </c>
      <c r="U16" s="10">
        <v>51144</v>
      </c>
      <c r="V16" s="10">
        <v>8921</v>
      </c>
      <c r="W16" s="10">
        <v>0</v>
      </c>
      <c r="X16" s="10">
        <v>4391</v>
      </c>
      <c r="Y16" s="10">
        <v>83466</v>
      </c>
      <c r="Z16" s="10">
        <v>83466</v>
      </c>
      <c r="AA16" s="10">
        <v>19849</v>
      </c>
      <c r="AB16" s="10">
        <v>0</v>
      </c>
      <c r="AC16" s="11">
        <f t="shared" si="8"/>
        <v>269663</v>
      </c>
      <c r="AD16" s="10">
        <v>48198</v>
      </c>
      <c r="AE16" s="10">
        <v>345</v>
      </c>
      <c r="AF16" s="10">
        <v>17962</v>
      </c>
      <c r="AG16" s="10">
        <v>13266</v>
      </c>
      <c r="AH16" s="10">
        <v>30659</v>
      </c>
      <c r="AI16" s="11">
        <f t="shared" si="1"/>
        <v>1397460</v>
      </c>
      <c r="AJ16" s="10">
        <v>0</v>
      </c>
      <c r="AK16" s="11">
        <f t="shared" si="9"/>
        <v>1397460</v>
      </c>
      <c r="AL16" s="13">
        <f t="shared" si="10"/>
        <v>4036</v>
      </c>
      <c r="AM16" s="14">
        <v>3053</v>
      </c>
      <c r="AN16" s="14">
        <v>1883</v>
      </c>
      <c r="AO16" s="14">
        <v>1528</v>
      </c>
      <c r="AP16" s="14">
        <v>1628</v>
      </c>
      <c r="AQ16" s="14">
        <v>255</v>
      </c>
      <c r="AR16" s="14">
        <v>2119</v>
      </c>
      <c r="AS16" s="14">
        <v>34</v>
      </c>
      <c r="AT16" s="14">
        <v>0</v>
      </c>
      <c r="AU16" s="14">
        <v>40</v>
      </c>
      <c r="AV16" s="14">
        <v>7723</v>
      </c>
      <c r="AW16" s="14">
        <v>3</v>
      </c>
      <c r="AX16" s="14">
        <v>0</v>
      </c>
      <c r="AY16" s="14">
        <v>0</v>
      </c>
      <c r="AZ16" s="14">
        <v>0</v>
      </c>
      <c r="BA16" s="14">
        <v>1756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49</v>
      </c>
      <c r="BH16" s="14">
        <v>0</v>
      </c>
      <c r="BI16" s="14">
        <v>118</v>
      </c>
      <c r="BJ16" s="13">
        <f t="shared" si="0"/>
        <v>76033</v>
      </c>
      <c r="BK16" s="14" t="s">
        <v>171</v>
      </c>
      <c r="BL16" s="14">
        <v>66334</v>
      </c>
      <c r="BM16" s="14">
        <v>6666</v>
      </c>
      <c r="BN16" s="14">
        <v>9262</v>
      </c>
      <c r="BO16" s="14">
        <v>399</v>
      </c>
      <c r="BP16" s="14">
        <v>38</v>
      </c>
      <c r="BQ16" s="14">
        <v>14904</v>
      </c>
      <c r="BR16" s="14">
        <v>223</v>
      </c>
      <c r="BS16" s="14">
        <v>223</v>
      </c>
      <c r="BT16" s="14">
        <v>154</v>
      </c>
      <c r="BU16" s="14">
        <v>66</v>
      </c>
      <c r="BV16" s="14">
        <v>13072</v>
      </c>
      <c r="BW16" s="14">
        <v>175</v>
      </c>
      <c r="BX16" s="14">
        <v>469</v>
      </c>
      <c r="BY16" s="14">
        <v>1</v>
      </c>
      <c r="BZ16" s="14">
        <v>0</v>
      </c>
      <c r="CA16" s="14">
        <v>213</v>
      </c>
      <c r="CB16" s="14">
        <v>2328</v>
      </c>
      <c r="CC16" s="14">
        <v>127</v>
      </c>
      <c r="CD16" s="14">
        <v>269</v>
      </c>
      <c r="CE16" s="14">
        <v>22765</v>
      </c>
      <c r="CF16" s="14">
        <v>6179</v>
      </c>
      <c r="CG16" s="14">
        <v>0</v>
      </c>
      <c r="CH16" s="14">
        <v>5203</v>
      </c>
      <c r="CI16" s="14">
        <v>1169</v>
      </c>
      <c r="CJ16" s="14">
        <v>307</v>
      </c>
      <c r="CK16" s="13">
        <f t="shared" si="11"/>
        <v>1476</v>
      </c>
      <c r="CL16" s="14">
        <v>1010</v>
      </c>
      <c r="CM16" s="14">
        <v>230</v>
      </c>
      <c r="CN16" s="14" t="s">
        <v>171</v>
      </c>
      <c r="CO16" s="14">
        <v>1798</v>
      </c>
      <c r="CP16" s="14">
        <v>3362</v>
      </c>
      <c r="CQ16" s="13">
        <f t="shared" si="2"/>
        <v>5160</v>
      </c>
      <c r="CR16" s="14">
        <v>2380</v>
      </c>
      <c r="CS16" s="14">
        <v>397</v>
      </c>
      <c r="CT16" s="14" t="s">
        <v>171</v>
      </c>
      <c r="CU16" s="14">
        <v>205</v>
      </c>
      <c r="CV16" s="14">
        <v>3268</v>
      </c>
      <c r="CW16" s="14">
        <v>170</v>
      </c>
      <c r="CX16" s="14">
        <v>875</v>
      </c>
      <c r="CY16" s="14">
        <v>94</v>
      </c>
      <c r="CZ16" s="14">
        <v>68</v>
      </c>
      <c r="DA16" s="14">
        <v>58</v>
      </c>
      <c r="DB16" s="14">
        <v>2585</v>
      </c>
      <c r="DC16" s="14">
        <v>159</v>
      </c>
    </row>
    <row r="17" spans="1:107" ht="15">
      <c r="A17" s="6" t="s">
        <v>185</v>
      </c>
      <c r="B17" s="7">
        <v>0</v>
      </c>
      <c r="C17" s="8">
        <f t="shared" si="3"/>
        <v>31</v>
      </c>
      <c r="D17" s="9">
        <v>29</v>
      </c>
      <c r="E17" s="9">
        <v>2</v>
      </c>
      <c r="F17" s="9">
        <v>57</v>
      </c>
      <c r="G17" s="9">
        <v>31</v>
      </c>
      <c r="H17" s="9">
        <v>0</v>
      </c>
      <c r="I17" s="9">
        <v>48</v>
      </c>
      <c r="J17" s="8">
        <f t="shared" si="4"/>
        <v>136</v>
      </c>
      <c r="K17" s="20">
        <v>2520743</v>
      </c>
      <c r="L17" s="20">
        <v>2320571</v>
      </c>
      <c r="M17" s="11">
        <f t="shared" si="5"/>
        <v>200172</v>
      </c>
      <c r="N17" s="15">
        <v>2428249</v>
      </c>
      <c r="O17" s="11">
        <f t="shared" si="6"/>
        <v>4948992</v>
      </c>
      <c r="P17" s="10">
        <v>813267</v>
      </c>
      <c r="Q17" s="10">
        <v>992538</v>
      </c>
      <c r="R17" s="10">
        <v>969138</v>
      </c>
      <c r="S17" s="10">
        <v>23400</v>
      </c>
      <c r="T17" s="11">
        <f t="shared" si="7"/>
        <v>760748</v>
      </c>
      <c r="U17" s="10">
        <v>399235</v>
      </c>
      <c r="V17" s="10">
        <v>361513</v>
      </c>
      <c r="W17" s="10">
        <v>40949</v>
      </c>
      <c r="X17" s="10">
        <v>74549</v>
      </c>
      <c r="Y17" s="10">
        <v>1195208</v>
      </c>
      <c r="Z17" s="10">
        <v>296598</v>
      </c>
      <c r="AA17" s="10">
        <v>0</v>
      </c>
      <c r="AB17" s="10">
        <v>0</v>
      </c>
      <c r="AC17" s="11">
        <f t="shared" si="8"/>
        <v>3063992</v>
      </c>
      <c r="AD17" s="10">
        <v>55191</v>
      </c>
      <c r="AE17" s="10">
        <v>133134</v>
      </c>
      <c r="AF17" s="10">
        <v>247407</v>
      </c>
      <c r="AG17" s="10">
        <v>120000</v>
      </c>
      <c r="AH17" s="10">
        <v>324371</v>
      </c>
      <c r="AI17" s="11">
        <f t="shared" si="1"/>
        <v>9706354</v>
      </c>
      <c r="AJ17" s="10">
        <v>0</v>
      </c>
      <c r="AK17" s="11">
        <f t="shared" si="9"/>
        <v>9706354</v>
      </c>
      <c r="AL17" s="13">
        <f t="shared" si="10"/>
        <v>16489</v>
      </c>
      <c r="AM17" s="14">
        <v>148939</v>
      </c>
      <c r="AN17" s="14">
        <v>13009</v>
      </c>
      <c r="AO17" s="14">
        <v>137188</v>
      </c>
      <c r="AP17" s="14">
        <v>8459</v>
      </c>
      <c r="AQ17" s="14">
        <v>4550</v>
      </c>
      <c r="AR17" s="14">
        <v>3306</v>
      </c>
      <c r="AS17" s="14">
        <v>550</v>
      </c>
      <c r="AT17" s="14">
        <v>-376</v>
      </c>
      <c r="AU17" s="14">
        <v>0</v>
      </c>
      <c r="AV17" s="14">
        <v>0</v>
      </c>
      <c r="AW17" s="14">
        <v>-141</v>
      </c>
      <c r="AX17" s="14">
        <v>-141</v>
      </c>
      <c r="AY17" s="14">
        <v>-112</v>
      </c>
      <c r="AZ17" s="14">
        <v>-29</v>
      </c>
      <c r="BA17" s="14">
        <v>0</v>
      </c>
      <c r="BB17" s="14">
        <v>2146</v>
      </c>
      <c r="BC17" s="14">
        <v>37</v>
      </c>
      <c r="BD17" s="14">
        <v>0</v>
      </c>
      <c r="BE17" s="14">
        <v>0</v>
      </c>
      <c r="BF17" s="14">
        <v>879</v>
      </c>
      <c r="BG17" s="14">
        <v>1379</v>
      </c>
      <c r="BH17" s="14">
        <v>34</v>
      </c>
      <c r="BI17" s="14">
        <v>0</v>
      </c>
      <c r="BJ17" s="13">
        <f t="shared" si="0"/>
        <v>1385864</v>
      </c>
      <c r="BK17" s="14">
        <v>972876</v>
      </c>
      <c r="BL17" s="14">
        <v>1105954</v>
      </c>
      <c r="BM17" s="14">
        <v>153911</v>
      </c>
      <c r="BN17" s="14">
        <v>252197</v>
      </c>
      <c r="BO17" s="14">
        <v>15142</v>
      </c>
      <c r="BP17" s="14">
        <v>12571</v>
      </c>
      <c r="BQ17" s="14">
        <v>0</v>
      </c>
      <c r="BR17" s="14">
        <v>2691</v>
      </c>
      <c r="BS17" s="14">
        <v>2691</v>
      </c>
      <c r="BT17" s="14">
        <v>1584</v>
      </c>
      <c r="BU17" s="14">
        <v>1107</v>
      </c>
      <c r="BV17" s="14">
        <v>24566</v>
      </c>
      <c r="BW17" s="14">
        <v>3174127</v>
      </c>
      <c r="BX17" s="14">
        <v>4242</v>
      </c>
      <c r="BY17" s="14">
        <v>0</v>
      </c>
      <c r="BZ17" s="14">
        <v>59780</v>
      </c>
      <c r="CA17" s="14">
        <v>14130</v>
      </c>
      <c r="CB17" s="14">
        <v>12702</v>
      </c>
      <c r="CC17" s="14">
        <v>1115</v>
      </c>
      <c r="CD17" s="14">
        <v>0</v>
      </c>
      <c r="CE17" s="14">
        <v>261462</v>
      </c>
      <c r="CF17" s="14">
        <v>161504</v>
      </c>
      <c r="CG17" s="14">
        <v>0</v>
      </c>
      <c r="CH17" s="14">
        <v>12234</v>
      </c>
      <c r="CI17" s="14">
        <v>1876</v>
      </c>
      <c r="CJ17" s="14">
        <v>6296</v>
      </c>
      <c r="CK17" s="13">
        <f t="shared" si="11"/>
        <v>8172</v>
      </c>
      <c r="CL17" s="14">
        <v>6543</v>
      </c>
      <c r="CM17" s="14">
        <v>280</v>
      </c>
      <c r="CN17" s="14">
        <v>0</v>
      </c>
      <c r="CO17" s="14">
        <v>3384</v>
      </c>
      <c r="CP17" s="14">
        <v>4004</v>
      </c>
      <c r="CQ17" s="13">
        <f t="shared" si="2"/>
        <v>7388</v>
      </c>
      <c r="CR17" s="14">
        <v>4186</v>
      </c>
      <c r="CS17" s="14">
        <v>420</v>
      </c>
      <c r="CT17" s="14">
        <v>0</v>
      </c>
      <c r="CU17" s="14">
        <v>1068</v>
      </c>
      <c r="CV17" s="14">
        <v>26826</v>
      </c>
      <c r="CW17" s="14">
        <v>0</v>
      </c>
      <c r="CX17" s="14">
        <v>0</v>
      </c>
      <c r="CY17" s="14">
        <v>2112</v>
      </c>
      <c r="CZ17" s="14">
        <v>90</v>
      </c>
      <c r="DA17" s="14">
        <v>183</v>
      </c>
      <c r="DB17" s="14">
        <v>38521</v>
      </c>
      <c r="DC17" s="14">
        <v>1610</v>
      </c>
    </row>
    <row r="18" spans="1:107" ht="15">
      <c r="A18" s="6" t="s">
        <v>186</v>
      </c>
      <c r="B18" s="7">
        <v>0</v>
      </c>
      <c r="C18" s="8">
        <f t="shared" si="3"/>
        <v>14.21</v>
      </c>
      <c r="D18" s="9">
        <v>14.21</v>
      </c>
      <c r="E18" s="9">
        <v>0</v>
      </c>
      <c r="F18" s="9">
        <v>33.93</v>
      </c>
      <c r="G18" s="9">
        <v>20.5</v>
      </c>
      <c r="H18" s="9">
        <v>0</v>
      </c>
      <c r="I18" s="9">
        <v>7.04</v>
      </c>
      <c r="J18" s="8">
        <f t="shared" si="4"/>
        <v>55.18</v>
      </c>
      <c r="K18" s="10">
        <v>1198795</v>
      </c>
      <c r="L18" s="10">
        <v>1198795</v>
      </c>
      <c r="M18" s="11">
        <f t="shared" si="5"/>
        <v>0</v>
      </c>
      <c r="N18" s="15">
        <v>1493813</v>
      </c>
      <c r="O18" s="11">
        <f t="shared" si="6"/>
        <v>2692608</v>
      </c>
      <c r="P18" s="10">
        <v>134239</v>
      </c>
      <c r="Q18" s="10">
        <v>315463</v>
      </c>
      <c r="R18" s="10">
        <v>303223</v>
      </c>
      <c r="S18" s="10">
        <v>12240</v>
      </c>
      <c r="T18" s="11">
        <f t="shared" si="7"/>
        <v>450096</v>
      </c>
      <c r="U18" s="10">
        <v>228027</v>
      </c>
      <c r="V18" s="10">
        <v>222069</v>
      </c>
      <c r="W18" s="10">
        <v>20626</v>
      </c>
      <c r="X18" s="10">
        <v>14346</v>
      </c>
      <c r="Y18" s="10">
        <v>716401</v>
      </c>
      <c r="Z18" s="10">
        <v>658485</v>
      </c>
      <c r="AA18" s="10">
        <v>50133</v>
      </c>
      <c r="AB18" s="10">
        <v>0</v>
      </c>
      <c r="AC18" s="11">
        <f t="shared" si="8"/>
        <v>1567065</v>
      </c>
      <c r="AD18" s="10">
        <v>3154</v>
      </c>
      <c r="AE18" s="10">
        <v>52548</v>
      </c>
      <c r="AF18" s="10">
        <v>286484</v>
      </c>
      <c r="AG18" s="10">
        <v>52500</v>
      </c>
      <c r="AH18" s="10">
        <v>285134</v>
      </c>
      <c r="AI18" s="11">
        <f t="shared" si="1"/>
        <v>5073732</v>
      </c>
      <c r="AJ18" s="10">
        <v>615605</v>
      </c>
      <c r="AK18" s="11">
        <f t="shared" si="9"/>
        <v>5689337</v>
      </c>
      <c r="AL18" s="13">
        <f t="shared" si="10"/>
        <v>8962</v>
      </c>
      <c r="AM18" s="14">
        <v>18806</v>
      </c>
      <c r="AN18" s="14">
        <v>8659</v>
      </c>
      <c r="AO18" s="14">
        <v>12323</v>
      </c>
      <c r="AP18" s="14">
        <v>8445</v>
      </c>
      <c r="AQ18" s="14">
        <v>214</v>
      </c>
      <c r="AR18" s="14">
        <v>156</v>
      </c>
      <c r="AS18" s="14">
        <v>147</v>
      </c>
      <c r="AT18" s="14">
        <v>0</v>
      </c>
      <c r="AU18" s="14">
        <v>4812</v>
      </c>
      <c r="AV18" s="14">
        <v>0</v>
      </c>
      <c r="AW18" s="14">
        <v>62</v>
      </c>
      <c r="AX18" s="14">
        <v>24</v>
      </c>
      <c r="AY18" s="14">
        <v>43</v>
      </c>
      <c r="AZ18" s="14">
        <v>19</v>
      </c>
      <c r="BA18" s="14">
        <v>992</v>
      </c>
      <c r="BB18" s="14">
        <v>2041</v>
      </c>
      <c r="BC18" s="14">
        <v>38</v>
      </c>
      <c r="BD18" s="14">
        <v>15</v>
      </c>
      <c r="BE18" s="14">
        <v>0</v>
      </c>
      <c r="BF18" s="14">
        <v>547</v>
      </c>
      <c r="BG18" s="14">
        <v>703</v>
      </c>
      <c r="BH18" s="14">
        <v>21</v>
      </c>
      <c r="BI18" s="14">
        <v>6329</v>
      </c>
      <c r="BJ18" s="13">
        <f t="shared" si="0"/>
        <v>757460</v>
      </c>
      <c r="BK18" s="14">
        <v>509423</v>
      </c>
      <c r="BL18" s="14">
        <v>647545</v>
      </c>
      <c r="BM18" s="14">
        <v>15897</v>
      </c>
      <c r="BN18" s="14">
        <v>94293</v>
      </c>
      <c r="BO18" s="14">
        <v>15622</v>
      </c>
      <c r="BP18" s="14">
        <v>0</v>
      </c>
      <c r="BQ18" s="14">
        <v>0</v>
      </c>
      <c r="BR18" s="14">
        <v>3411</v>
      </c>
      <c r="BS18" s="14">
        <v>2290</v>
      </c>
      <c r="BT18" s="14">
        <v>1441</v>
      </c>
      <c r="BU18" s="14">
        <v>1855</v>
      </c>
      <c r="BV18" s="14">
        <v>5034</v>
      </c>
      <c r="BW18" s="14">
        <v>1423615</v>
      </c>
      <c r="BX18" s="14">
        <v>1442</v>
      </c>
      <c r="BY18" s="14">
        <v>1113</v>
      </c>
      <c r="BZ18" s="14">
        <v>17</v>
      </c>
      <c r="CA18" s="14">
        <v>2790</v>
      </c>
      <c r="CB18" s="14">
        <v>7219</v>
      </c>
      <c r="CC18" s="14">
        <v>298</v>
      </c>
      <c r="CD18" s="14">
        <v>6360</v>
      </c>
      <c r="CE18" s="14">
        <v>95863</v>
      </c>
      <c r="CF18" s="14">
        <v>58991</v>
      </c>
      <c r="CG18" s="14">
        <v>5260</v>
      </c>
      <c r="CH18" s="14">
        <v>24290</v>
      </c>
      <c r="CI18" s="14">
        <v>2889</v>
      </c>
      <c r="CJ18" s="14">
        <v>2125</v>
      </c>
      <c r="CK18" s="13">
        <f t="shared" si="11"/>
        <v>5014</v>
      </c>
      <c r="CL18" s="14">
        <v>2833</v>
      </c>
      <c r="CM18" s="14">
        <v>418</v>
      </c>
      <c r="CN18" s="14">
        <v>8381</v>
      </c>
      <c r="CO18" s="14">
        <v>768</v>
      </c>
      <c r="CP18" s="14">
        <v>4890</v>
      </c>
      <c r="CQ18" s="13">
        <f t="shared" si="2"/>
        <v>5658</v>
      </c>
      <c r="CR18" s="14">
        <v>3543</v>
      </c>
      <c r="CS18" s="14">
        <v>763</v>
      </c>
      <c r="CT18" s="14">
        <v>6652</v>
      </c>
      <c r="CU18" s="14">
        <v>278</v>
      </c>
      <c r="CV18" s="14">
        <v>11738</v>
      </c>
      <c r="CW18" s="14">
        <v>0</v>
      </c>
      <c r="CX18" s="14">
        <v>0</v>
      </c>
      <c r="CY18" s="14">
        <v>1545</v>
      </c>
      <c r="CZ18" s="14">
        <v>87</v>
      </c>
      <c r="DA18" s="14">
        <v>83</v>
      </c>
      <c r="DB18" s="14">
        <v>12755</v>
      </c>
      <c r="DC18" s="14">
        <v>395</v>
      </c>
    </row>
    <row r="19" spans="1:107" ht="15">
      <c r="A19" s="6" t="s">
        <v>187</v>
      </c>
      <c r="B19" s="7">
        <v>0</v>
      </c>
      <c r="C19" s="8">
        <f t="shared" si="3"/>
        <v>30.23</v>
      </c>
      <c r="D19" s="9">
        <v>30.23</v>
      </c>
      <c r="E19" s="9">
        <v>0</v>
      </c>
      <c r="F19" s="9">
        <v>50.14</v>
      </c>
      <c r="G19" s="9">
        <v>34.07</v>
      </c>
      <c r="H19" s="9">
        <v>0</v>
      </c>
      <c r="I19" s="9">
        <v>29.1229267157485</v>
      </c>
      <c r="J19" s="8">
        <f t="shared" si="4"/>
        <v>109.4929267157485</v>
      </c>
      <c r="K19" s="10">
        <v>2489453</v>
      </c>
      <c r="L19" s="10">
        <v>2489453</v>
      </c>
      <c r="M19" s="11">
        <f t="shared" si="5"/>
        <v>0</v>
      </c>
      <c r="N19" s="15">
        <v>2256244</v>
      </c>
      <c r="O19" s="11">
        <f t="shared" si="6"/>
        <v>4745697</v>
      </c>
      <c r="P19" s="10">
        <v>550633</v>
      </c>
      <c r="Q19" s="10">
        <v>686577</v>
      </c>
      <c r="R19" s="10">
        <v>671577</v>
      </c>
      <c r="S19" s="10">
        <v>15000</v>
      </c>
      <c r="T19" s="11">
        <f t="shared" si="7"/>
        <v>468178</v>
      </c>
      <c r="U19" s="10">
        <v>318439</v>
      </c>
      <c r="V19" s="10">
        <v>149739</v>
      </c>
      <c r="W19" s="10">
        <v>69263</v>
      </c>
      <c r="X19" s="10">
        <v>30426</v>
      </c>
      <c r="Y19" s="10">
        <v>887086</v>
      </c>
      <c r="Z19" s="10">
        <v>886363</v>
      </c>
      <c r="AA19" s="10">
        <v>2215</v>
      </c>
      <c r="AB19" s="10">
        <v>12</v>
      </c>
      <c r="AC19" s="11">
        <f t="shared" si="8"/>
        <v>2143757</v>
      </c>
      <c r="AD19" s="10">
        <v>30000</v>
      </c>
      <c r="AE19" s="10">
        <v>94184</v>
      </c>
      <c r="AF19" s="10">
        <v>126505</v>
      </c>
      <c r="AG19" s="10">
        <v>59447</v>
      </c>
      <c r="AH19" s="10">
        <v>291615</v>
      </c>
      <c r="AI19" s="11">
        <f t="shared" si="1"/>
        <v>8041838</v>
      </c>
      <c r="AJ19" s="10">
        <v>0</v>
      </c>
      <c r="AK19" s="11">
        <f t="shared" si="9"/>
        <v>8041838</v>
      </c>
      <c r="AL19" s="13">
        <f t="shared" si="10"/>
        <v>21401</v>
      </c>
      <c r="AM19" s="14">
        <v>13567</v>
      </c>
      <c r="AN19" s="14">
        <v>15673</v>
      </c>
      <c r="AO19" s="14">
        <v>5181</v>
      </c>
      <c r="AP19" s="14">
        <v>9975</v>
      </c>
      <c r="AQ19" s="14">
        <v>5698</v>
      </c>
      <c r="AR19" s="14">
        <v>3226</v>
      </c>
      <c r="AS19" s="14">
        <v>402</v>
      </c>
      <c r="AT19" s="14">
        <v>2100</v>
      </c>
      <c r="AU19" s="14">
        <v>4627</v>
      </c>
      <c r="AV19" s="14">
        <v>0</v>
      </c>
      <c r="AW19" s="14"/>
      <c r="AX19" s="14">
        <v>0</v>
      </c>
      <c r="AY19" s="14">
        <v>0</v>
      </c>
      <c r="AZ19" s="14">
        <v>0</v>
      </c>
      <c r="BA19" s="14">
        <v>5181</v>
      </c>
      <c r="BB19" s="14">
        <v>11317</v>
      </c>
      <c r="BC19" s="14">
        <v>289.5</v>
      </c>
      <c r="BD19" s="14">
        <v>29</v>
      </c>
      <c r="BE19" s="14">
        <v>241</v>
      </c>
      <c r="BF19" s="14">
        <v>571</v>
      </c>
      <c r="BG19" s="14">
        <v>623</v>
      </c>
      <c r="BH19" s="14">
        <v>344</v>
      </c>
      <c r="BI19" s="14">
        <v>9</v>
      </c>
      <c r="BJ19" s="13">
        <f t="shared" si="0"/>
        <v>1192506</v>
      </c>
      <c r="BK19" s="14">
        <v>958168</v>
      </c>
      <c r="BL19" s="14">
        <v>1106572</v>
      </c>
      <c r="BM19" s="14">
        <v>5181</v>
      </c>
      <c r="BN19" s="14">
        <v>32763</v>
      </c>
      <c r="BO19" s="14">
        <v>27574</v>
      </c>
      <c r="BP19" s="14">
        <v>25597</v>
      </c>
      <c r="BQ19" s="14">
        <v>655881</v>
      </c>
      <c r="BR19" s="14">
        <v>2171</v>
      </c>
      <c r="BS19" s="14">
        <v>2054</v>
      </c>
      <c r="BT19" s="14">
        <v>1607</v>
      </c>
      <c r="BU19" s="14">
        <v>307</v>
      </c>
      <c r="BV19" s="14">
        <v>6041</v>
      </c>
      <c r="BW19" s="14">
        <v>2424797</v>
      </c>
      <c r="BX19" s="14">
        <v>6255.2</v>
      </c>
      <c r="BY19" s="14">
        <v>22639</v>
      </c>
      <c r="BZ19" s="14">
        <v>119503</v>
      </c>
      <c r="CA19" s="14">
        <v>11777</v>
      </c>
      <c r="CB19" s="14">
        <v>15976</v>
      </c>
      <c r="CC19" s="14">
        <v>3401</v>
      </c>
      <c r="CD19" s="14">
        <v>449</v>
      </c>
      <c r="CE19" s="14">
        <v>180842</v>
      </c>
      <c r="CF19" s="14">
        <v>149806</v>
      </c>
      <c r="CG19" s="14">
        <v>377</v>
      </c>
      <c r="CH19" s="14">
        <v>47536</v>
      </c>
      <c r="CI19" s="14">
        <v>4988</v>
      </c>
      <c r="CJ19" s="14">
        <v>11266</v>
      </c>
      <c r="CK19" s="13">
        <f t="shared" si="11"/>
        <v>16254</v>
      </c>
      <c r="CL19" s="14">
        <v>7029</v>
      </c>
      <c r="CM19" s="14">
        <v>483</v>
      </c>
      <c r="CN19" s="14" t="s">
        <v>174</v>
      </c>
      <c r="CO19" s="14">
        <v>4083</v>
      </c>
      <c r="CP19" s="14">
        <v>2719</v>
      </c>
      <c r="CQ19" s="13">
        <f t="shared" si="2"/>
        <v>6802</v>
      </c>
      <c r="CR19" s="14">
        <v>2903</v>
      </c>
      <c r="CS19" s="14">
        <v>431</v>
      </c>
      <c r="CT19" s="14" t="s">
        <v>174</v>
      </c>
      <c r="CU19" s="14">
        <v>664</v>
      </c>
      <c r="CV19" s="14">
        <v>14004</v>
      </c>
      <c r="CW19" s="14">
        <v>0</v>
      </c>
      <c r="CX19" s="14">
        <v>0</v>
      </c>
      <c r="CY19" s="14">
        <v>878</v>
      </c>
      <c r="CZ19" s="14">
        <v>97</v>
      </c>
      <c r="DA19" s="14">
        <v>149</v>
      </c>
      <c r="DB19" s="14">
        <v>41678</v>
      </c>
      <c r="DC19" s="14">
        <v>947</v>
      </c>
    </row>
    <row r="20" spans="1:107" ht="15">
      <c r="A20" s="6" t="s">
        <v>188</v>
      </c>
      <c r="B20" s="7">
        <v>1</v>
      </c>
      <c r="C20" s="8">
        <f t="shared" si="3"/>
        <v>18</v>
      </c>
      <c r="D20" s="9">
        <v>14</v>
      </c>
      <c r="E20" s="9">
        <v>4</v>
      </c>
      <c r="F20" s="9">
        <v>20</v>
      </c>
      <c r="G20" s="9">
        <v>18</v>
      </c>
      <c r="H20" s="9">
        <v>1</v>
      </c>
      <c r="I20" s="9">
        <v>46</v>
      </c>
      <c r="J20" s="8">
        <f t="shared" si="4"/>
        <v>85</v>
      </c>
      <c r="K20" s="10">
        <v>1220680</v>
      </c>
      <c r="L20" s="10">
        <v>1022959</v>
      </c>
      <c r="M20" s="11">
        <f t="shared" si="5"/>
        <v>197721</v>
      </c>
      <c r="N20" s="15">
        <v>1116726</v>
      </c>
      <c r="O20" s="11">
        <f t="shared" si="6"/>
        <v>2337406</v>
      </c>
      <c r="P20" s="10">
        <v>127158.9</v>
      </c>
      <c r="Q20" s="10">
        <v>294311.93</v>
      </c>
      <c r="R20" s="10" t="s">
        <v>171</v>
      </c>
      <c r="S20" s="10" t="s">
        <v>171</v>
      </c>
      <c r="T20" s="11">
        <f t="shared" si="7"/>
        <v>184257.66999999998</v>
      </c>
      <c r="U20" s="10">
        <v>93524.42</v>
      </c>
      <c r="V20" s="10">
        <v>90733.25</v>
      </c>
      <c r="W20" s="10">
        <v>316.71</v>
      </c>
      <c r="X20" s="10">
        <v>1001.47</v>
      </c>
      <c r="Y20" s="10" t="s">
        <v>171</v>
      </c>
      <c r="Z20" s="10">
        <v>384737.44</v>
      </c>
      <c r="AA20" s="10">
        <v>1025</v>
      </c>
      <c r="AB20" s="10">
        <v>0</v>
      </c>
      <c r="AC20" s="11">
        <f t="shared" si="8"/>
        <v>480912.77999999997</v>
      </c>
      <c r="AD20" s="10">
        <v>7208</v>
      </c>
      <c r="AE20" s="10">
        <v>245806</v>
      </c>
      <c r="AF20" s="10">
        <v>82674.63</v>
      </c>
      <c r="AG20" s="10"/>
      <c r="AH20" s="10">
        <v>18417.05</v>
      </c>
      <c r="AI20" s="11">
        <f t="shared" si="1"/>
        <v>3299583.36</v>
      </c>
      <c r="AJ20" s="10">
        <v>0</v>
      </c>
      <c r="AK20" s="11">
        <f t="shared" si="9"/>
        <v>3299583.36</v>
      </c>
      <c r="AL20" s="13">
        <f t="shared" si="10"/>
        <v>10854</v>
      </c>
      <c r="AM20" s="14">
        <v>11698</v>
      </c>
      <c r="AN20" s="14">
        <v>9285</v>
      </c>
      <c r="AO20" s="14">
        <v>1561</v>
      </c>
      <c r="AP20" s="14">
        <v>9819</v>
      </c>
      <c r="AQ20" s="14">
        <v>1035</v>
      </c>
      <c r="AR20" s="14">
        <v>934</v>
      </c>
      <c r="AS20" s="14">
        <v>615</v>
      </c>
      <c r="AT20" s="14">
        <v>20</v>
      </c>
      <c r="AU20" s="14">
        <v>637</v>
      </c>
      <c r="AV20" s="14">
        <v>0</v>
      </c>
      <c r="AW20" s="14">
        <v>1616</v>
      </c>
      <c r="AX20" s="14">
        <v>1609</v>
      </c>
      <c r="AY20" s="14">
        <v>330</v>
      </c>
      <c r="AZ20" s="14">
        <v>154</v>
      </c>
      <c r="BA20" s="14">
        <v>5440</v>
      </c>
      <c r="BB20" s="14">
        <v>970</v>
      </c>
      <c r="BC20" s="14">
        <v>0</v>
      </c>
      <c r="BD20" s="14">
        <v>36</v>
      </c>
      <c r="BE20" s="14">
        <v>0</v>
      </c>
      <c r="BF20" s="14">
        <v>14</v>
      </c>
      <c r="BG20" s="14">
        <v>172</v>
      </c>
      <c r="BH20" s="14">
        <v>179</v>
      </c>
      <c r="BI20" s="14">
        <v>20</v>
      </c>
      <c r="BJ20" s="13">
        <f t="shared" si="0"/>
        <v>1607340</v>
      </c>
      <c r="BK20" s="14">
        <v>618015</v>
      </c>
      <c r="BL20" s="14">
        <v>721432</v>
      </c>
      <c r="BM20" s="14">
        <v>32466</v>
      </c>
      <c r="BN20" s="14">
        <v>853758</v>
      </c>
      <c r="BO20" s="14">
        <v>16231</v>
      </c>
      <c r="BP20" s="14">
        <v>15919</v>
      </c>
      <c r="BQ20" s="14">
        <v>0</v>
      </c>
      <c r="BR20" s="14">
        <v>16393</v>
      </c>
      <c r="BS20" s="14">
        <v>523</v>
      </c>
      <c r="BT20" s="14">
        <v>399</v>
      </c>
      <c r="BU20" s="14">
        <v>124</v>
      </c>
      <c r="BV20" s="14" t="s">
        <v>171</v>
      </c>
      <c r="BW20" s="14">
        <v>79535</v>
      </c>
      <c r="BX20" s="14">
        <v>833</v>
      </c>
      <c r="BY20" s="14">
        <v>16253</v>
      </c>
      <c r="BZ20" s="14">
        <v>433</v>
      </c>
      <c r="CA20" s="14">
        <v>10799</v>
      </c>
      <c r="CB20" s="14">
        <v>5580</v>
      </c>
      <c r="CC20" s="14">
        <v>453</v>
      </c>
      <c r="CD20" s="14">
        <v>3332</v>
      </c>
      <c r="CE20" s="14">
        <v>67670</v>
      </c>
      <c r="CF20" s="14">
        <v>46606</v>
      </c>
      <c r="CG20" s="14">
        <v>3540</v>
      </c>
      <c r="CH20" s="14">
        <v>37080</v>
      </c>
      <c r="CI20" s="14">
        <v>3457</v>
      </c>
      <c r="CJ20" s="14">
        <v>2103</v>
      </c>
      <c r="CK20" s="13">
        <f t="shared" si="11"/>
        <v>5560</v>
      </c>
      <c r="CL20" s="14">
        <v>2801</v>
      </c>
      <c r="CM20" s="14">
        <v>210</v>
      </c>
      <c r="CN20" s="14">
        <v>0</v>
      </c>
      <c r="CO20" s="14">
        <v>1893</v>
      </c>
      <c r="CP20" s="14">
        <v>1884</v>
      </c>
      <c r="CQ20" s="13">
        <f t="shared" si="2"/>
        <v>3777</v>
      </c>
      <c r="CR20" s="14">
        <v>1999</v>
      </c>
      <c r="CS20" s="14">
        <v>3</v>
      </c>
      <c r="CT20" s="14">
        <v>0</v>
      </c>
      <c r="CU20" s="14">
        <v>200</v>
      </c>
      <c r="CV20" s="14">
        <v>6907</v>
      </c>
      <c r="CW20" s="14">
        <v>0</v>
      </c>
      <c r="CX20" s="14">
        <v>0</v>
      </c>
      <c r="CY20" s="14">
        <v>402</v>
      </c>
      <c r="CZ20" s="14">
        <v>86</v>
      </c>
      <c r="DA20" s="14">
        <v>80</v>
      </c>
      <c r="DB20" s="14">
        <v>14418</v>
      </c>
      <c r="DC20" s="14">
        <v>1123</v>
      </c>
    </row>
    <row r="21" spans="1:107" ht="15">
      <c r="A21" s="6" t="s">
        <v>189</v>
      </c>
      <c r="B21" s="7">
        <v>1</v>
      </c>
      <c r="C21" s="8">
        <f t="shared" si="3"/>
        <v>47.92</v>
      </c>
      <c r="D21" s="9">
        <v>30.92</v>
      </c>
      <c r="E21" s="9">
        <v>17</v>
      </c>
      <c r="F21" s="9">
        <v>40.55</v>
      </c>
      <c r="G21" s="9">
        <v>32.15</v>
      </c>
      <c r="H21" s="9">
        <v>0</v>
      </c>
      <c r="I21" s="9">
        <v>40.64</v>
      </c>
      <c r="J21" s="8">
        <f t="shared" si="4"/>
        <v>129.11</v>
      </c>
      <c r="K21" s="10">
        <v>3773716</v>
      </c>
      <c r="L21" s="10">
        <v>2297697</v>
      </c>
      <c r="M21" s="11">
        <f>K21-L21</f>
        <v>1476019</v>
      </c>
      <c r="N21" s="15">
        <v>1855336</v>
      </c>
      <c r="O21" s="11">
        <f t="shared" si="6"/>
        <v>5629052</v>
      </c>
      <c r="P21" s="10">
        <v>743697</v>
      </c>
      <c r="Q21" s="10">
        <v>885545</v>
      </c>
      <c r="R21" s="10">
        <v>860977</v>
      </c>
      <c r="S21" s="10">
        <v>24568</v>
      </c>
      <c r="T21" s="11">
        <f t="shared" si="7"/>
        <v>532689</v>
      </c>
      <c r="U21" s="10">
        <v>404513</v>
      </c>
      <c r="V21" s="10">
        <v>128176</v>
      </c>
      <c r="W21" s="10">
        <v>31903</v>
      </c>
      <c r="X21" s="10">
        <v>44071</v>
      </c>
      <c r="Y21" s="10">
        <v>1548685</v>
      </c>
      <c r="Z21" s="10">
        <v>1548685</v>
      </c>
      <c r="AA21" s="10">
        <v>121835</v>
      </c>
      <c r="AB21" s="10">
        <v>0</v>
      </c>
      <c r="AC21" s="11">
        <f t="shared" si="8"/>
        <v>3164728</v>
      </c>
      <c r="AD21" s="10">
        <v>45816</v>
      </c>
      <c r="AE21" s="10">
        <v>262003</v>
      </c>
      <c r="AF21" s="10">
        <v>393959</v>
      </c>
      <c r="AG21" s="10">
        <v>154197</v>
      </c>
      <c r="AH21" s="10">
        <v>430621</v>
      </c>
      <c r="AI21" s="11">
        <f t="shared" si="1"/>
        <v>10824073</v>
      </c>
      <c r="AJ21" s="10">
        <v>2044675</v>
      </c>
      <c r="AK21" s="11">
        <f t="shared" si="9"/>
        <v>12868748</v>
      </c>
      <c r="AL21" s="13">
        <f t="shared" si="10"/>
        <v>25061</v>
      </c>
      <c r="AM21" s="14">
        <v>48637</v>
      </c>
      <c r="AN21" s="14">
        <v>22005</v>
      </c>
      <c r="AO21" s="14">
        <v>30704</v>
      </c>
      <c r="AP21" s="14">
        <v>18479</v>
      </c>
      <c r="AQ21" s="14">
        <v>3526</v>
      </c>
      <c r="AR21" s="14">
        <v>1970</v>
      </c>
      <c r="AS21" s="14">
        <v>1086</v>
      </c>
      <c r="AT21" s="14">
        <v>0</v>
      </c>
      <c r="AU21" s="14">
        <v>2006</v>
      </c>
      <c r="AV21" s="14">
        <v>4148</v>
      </c>
      <c r="AW21" s="14">
        <v>0</v>
      </c>
      <c r="AX21" s="14">
        <v>0</v>
      </c>
      <c r="AY21" s="14">
        <v>0</v>
      </c>
      <c r="AZ21" s="14">
        <v>0</v>
      </c>
      <c r="BA21" s="14">
        <v>4057</v>
      </c>
      <c r="BB21" s="14">
        <v>140452</v>
      </c>
      <c r="BC21" s="14">
        <v>197</v>
      </c>
      <c r="BD21" s="14">
        <v>658</v>
      </c>
      <c r="BE21" s="14">
        <v>0</v>
      </c>
      <c r="BF21" s="14">
        <v>649</v>
      </c>
      <c r="BG21" s="14">
        <v>891</v>
      </c>
      <c r="BH21" s="14">
        <v>476</v>
      </c>
      <c r="BI21" s="14">
        <v>151</v>
      </c>
      <c r="BJ21" s="13">
        <f t="shared" si="0"/>
        <v>1726854</v>
      </c>
      <c r="BK21" s="14">
        <v>1193860</v>
      </c>
      <c r="BL21" s="14">
        <v>1402924</v>
      </c>
      <c r="BM21" s="14">
        <v>143774</v>
      </c>
      <c r="BN21" s="14">
        <v>300279</v>
      </c>
      <c r="BO21" s="14">
        <v>23473</v>
      </c>
      <c r="BP21" s="14">
        <v>178</v>
      </c>
      <c r="BQ21" s="14">
        <v>630300</v>
      </c>
      <c r="BR21" s="14">
        <v>2263</v>
      </c>
      <c r="BS21" s="14">
        <v>2252</v>
      </c>
      <c r="BT21" s="14">
        <v>1600</v>
      </c>
      <c r="BU21" s="14">
        <v>490</v>
      </c>
      <c r="BV21" s="14">
        <v>28428</v>
      </c>
      <c r="BW21" s="14">
        <v>4643296</v>
      </c>
      <c r="BX21" s="14">
        <v>6121</v>
      </c>
      <c r="BY21" s="14">
        <v>142161</v>
      </c>
      <c r="BZ21" s="14">
        <v>11589</v>
      </c>
      <c r="CA21" s="14">
        <v>15807</v>
      </c>
      <c r="CB21" s="14">
        <v>7718</v>
      </c>
      <c r="CC21" s="14">
        <v>7056</v>
      </c>
      <c r="CD21" s="14">
        <v>938</v>
      </c>
      <c r="CE21" s="14">
        <v>272075</v>
      </c>
      <c r="CF21" s="14">
        <v>180359</v>
      </c>
      <c r="CG21" s="14">
        <v>287</v>
      </c>
      <c r="CH21" s="14">
        <v>186125</v>
      </c>
      <c r="CI21" s="14">
        <v>7939</v>
      </c>
      <c r="CJ21" s="14">
        <v>8038</v>
      </c>
      <c r="CK21" s="13">
        <f t="shared" si="11"/>
        <v>15977</v>
      </c>
      <c r="CL21" s="14">
        <v>9564</v>
      </c>
      <c r="CM21" s="14">
        <v>1067</v>
      </c>
      <c r="CN21" s="14">
        <v>24269</v>
      </c>
      <c r="CO21" s="14">
        <v>1905</v>
      </c>
      <c r="CP21" s="14">
        <v>10241</v>
      </c>
      <c r="CQ21" s="13">
        <f t="shared" si="2"/>
        <v>12146</v>
      </c>
      <c r="CR21" s="14">
        <v>3065</v>
      </c>
      <c r="CS21" s="14">
        <v>563</v>
      </c>
      <c r="CT21" s="14">
        <v>15641</v>
      </c>
      <c r="CU21" s="14">
        <v>77</v>
      </c>
      <c r="CV21" s="14">
        <v>3450</v>
      </c>
      <c r="CW21" s="14">
        <v>270</v>
      </c>
      <c r="CX21" s="14">
        <v>68</v>
      </c>
      <c r="CY21" s="14">
        <v>10355</v>
      </c>
      <c r="CZ21" s="14">
        <v>168</v>
      </c>
      <c r="DA21" s="14">
        <v>160</v>
      </c>
      <c r="DB21" s="14">
        <v>81710</v>
      </c>
      <c r="DC21" s="14">
        <v>781</v>
      </c>
    </row>
    <row r="22" spans="1:107" ht="15">
      <c r="A22" s="6" t="s">
        <v>190</v>
      </c>
      <c r="B22" s="7">
        <v>1</v>
      </c>
      <c r="C22" s="8">
        <f t="shared" si="3"/>
        <v>28.2</v>
      </c>
      <c r="D22" s="9">
        <v>27.2</v>
      </c>
      <c r="E22" s="9">
        <v>1</v>
      </c>
      <c r="F22" s="9">
        <v>59.1</v>
      </c>
      <c r="G22" s="9">
        <v>39</v>
      </c>
      <c r="H22" s="9">
        <v>0</v>
      </c>
      <c r="I22" s="9">
        <v>39.47</v>
      </c>
      <c r="J22" s="8">
        <f t="shared" si="4"/>
        <v>126.77</v>
      </c>
      <c r="K22" s="10">
        <v>2160238</v>
      </c>
      <c r="L22" s="10">
        <v>2077438</v>
      </c>
      <c r="M22" s="11">
        <f t="shared" si="5"/>
        <v>82800</v>
      </c>
      <c r="N22" s="15">
        <v>2667006</v>
      </c>
      <c r="O22" s="11">
        <f t="shared" si="6"/>
        <v>4827244</v>
      </c>
      <c r="P22" s="10">
        <v>697813</v>
      </c>
      <c r="Q22" s="10">
        <v>952592</v>
      </c>
      <c r="R22" s="10">
        <v>745469</v>
      </c>
      <c r="S22" s="10">
        <v>146469</v>
      </c>
      <c r="T22" s="11">
        <f t="shared" si="7"/>
        <v>789542</v>
      </c>
      <c r="U22" s="10">
        <v>562965</v>
      </c>
      <c r="V22" s="10">
        <v>226577</v>
      </c>
      <c r="W22" s="10">
        <v>220315</v>
      </c>
      <c r="X22" s="10">
        <v>8271</v>
      </c>
      <c r="Y22" s="10">
        <v>1702578</v>
      </c>
      <c r="Z22" s="10">
        <v>1267793</v>
      </c>
      <c r="AA22" s="10">
        <v>150668</v>
      </c>
      <c r="AB22" s="10">
        <v>214</v>
      </c>
      <c r="AC22" s="11">
        <f t="shared" si="8"/>
        <v>3824180</v>
      </c>
      <c r="AD22" s="10">
        <v>21174</v>
      </c>
      <c r="AE22" s="10">
        <v>117555</v>
      </c>
      <c r="AF22" s="10">
        <v>270932</v>
      </c>
      <c r="AG22" s="10">
        <v>75613</v>
      </c>
      <c r="AH22" s="10">
        <v>191528</v>
      </c>
      <c r="AI22" s="11">
        <f t="shared" si="1"/>
        <v>10026039</v>
      </c>
      <c r="AJ22" s="10">
        <v>0</v>
      </c>
      <c r="AK22" s="11">
        <f t="shared" si="9"/>
        <v>10026039</v>
      </c>
      <c r="AL22" s="13">
        <f t="shared" si="10"/>
        <v>89949</v>
      </c>
      <c r="AM22" s="14">
        <v>86819</v>
      </c>
      <c r="AN22" s="14">
        <v>88462</v>
      </c>
      <c r="AO22" s="14">
        <v>1462</v>
      </c>
      <c r="AP22" s="14">
        <v>16582</v>
      </c>
      <c r="AQ22" s="14">
        <v>71880</v>
      </c>
      <c r="AR22" s="14">
        <v>1462</v>
      </c>
      <c r="AS22" s="14">
        <v>25</v>
      </c>
      <c r="AT22" s="14">
        <v>0</v>
      </c>
      <c r="AU22" s="14">
        <v>7931</v>
      </c>
      <c r="AV22" s="14">
        <v>0</v>
      </c>
      <c r="AW22" s="14">
        <v>6</v>
      </c>
      <c r="AX22" s="14">
        <v>6</v>
      </c>
      <c r="AY22" s="14">
        <v>4</v>
      </c>
      <c r="AZ22" s="14">
        <v>2</v>
      </c>
      <c r="BA22" s="14">
        <v>3785</v>
      </c>
      <c r="BB22" s="14">
        <v>38003</v>
      </c>
      <c r="BC22" s="14">
        <v>53</v>
      </c>
      <c r="BD22" s="14">
        <v>157</v>
      </c>
      <c r="BE22" s="14">
        <v>476</v>
      </c>
      <c r="BF22" s="14">
        <v>148</v>
      </c>
      <c r="BG22" s="14">
        <v>1606</v>
      </c>
      <c r="BH22" s="14">
        <v>395</v>
      </c>
      <c r="BI22" s="14">
        <v>4</v>
      </c>
      <c r="BJ22" s="13">
        <f t="shared" si="0"/>
        <v>1242887</v>
      </c>
      <c r="BK22" s="14">
        <v>950598</v>
      </c>
      <c r="BL22" s="14">
        <v>1066738</v>
      </c>
      <c r="BM22" s="14">
        <v>11110</v>
      </c>
      <c r="BN22" s="14">
        <v>144781</v>
      </c>
      <c r="BO22" s="14">
        <v>31368</v>
      </c>
      <c r="BP22" s="14">
        <v>0</v>
      </c>
      <c r="BQ22" s="14">
        <v>298625</v>
      </c>
      <c r="BR22" s="14">
        <v>4668</v>
      </c>
      <c r="BS22" s="14">
        <v>4668</v>
      </c>
      <c r="BT22" s="14">
        <v>2732</v>
      </c>
      <c r="BU22" s="14">
        <v>569</v>
      </c>
      <c r="BV22" s="14">
        <v>16128</v>
      </c>
      <c r="BW22" s="14">
        <v>2595888</v>
      </c>
      <c r="BX22" s="14">
        <v>7353</v>
      </c>
      <c r="BY22" s="14">
        <v>14686</v>
      </c>
      <c r="BZ22" s="14">
        <v>93750</v>
      </c>
      <c r="CA22" s="14">
        <v>60583</v>
      </c>
      <c r="CB22" s="14">
        <v>134373</v>
      </c>
      <c r="CC22" s="14">
        <v>1631</v>
      </c>
      <c r="CD22" s="14">
        <v>59</v>
      </c>
      <c r="CE22" s="14">
        <v>279346</v>
      </c>
      <c r="CF22" s="14">
        <v>128684</v>
      </c>
      <c r="CG22" s="14">
        <v>331</v>
      </c>
      <c r="CH22" s="14">
        <v>30449</v>
      </c>
      <c r="CI22" s="14">
        <v>3679</v>
      </c>
      <c r="CJ22" s="14">
        <v>7369</v>
      </c>
      <c r="CK22" s="13">
        <f t="shared" si="11"/>
        <v>11048</v>
      </c>
      <c r="CL22" s="14">
        <v>6843</v>
      </c>
      <c r="CM22" s="14">
        <v>709</v>
      </c>
      <c r="CN22" s="14">
        <v>22710</v>
      </c>
      <c r="CO22" s="14">
        <v>1456</v>
      </c>
      <c r="CP22" s="14">
        <v>7296</v>
      </c>
      <c r="CQ22" s="13">
        <f>SUM(CP22,CO22)</f>
        <v>8752</v>
      </c>
      <c r="CR22" s="14">
        <v>6945</v>
      </c>
      <c r="CS22" s="14">
        <v>1753</v>
      </c>
      <c r="CT22" s="14">
        <v>17576</v>
      </c>
      <c r="CU22" s="14">
        <v>386</v>
      </c>
      <c r="CV22" s="14">
        <v>9568</v>
      </c>
      <c r="CW22" s="14">
        <v>0</v>
      </c>
      <c r="CX22" s="14">
        <v>0</v>
      </c>
      <c r="CY22" s="14">
        <v>6810</v>
      </c>
      <c r="CZ22" s="14">
        <v>81</v>
      </c>
      <c r="DA22" s="14">
        <v>119</v>
      </c>
      <c r="DB22" s="14">
        <v>43060</v>
      </c>
      <c r="DC22" s="14">
        <v>576</v>
      </c>
    </row>
    <row r="23" spans="1:107" ht="15">
      <c r="A23" s="6" t="s">
        <v>191</v>
      </c>
      <c r="B23" s="7">
        <v>0</v>
      </c>
      <c r="C23" s="8">
        <f t="shared" si="3"/>
        <v>32.85</v>
      </c>
      <c r="D23" s="9">
        <v>28.85</v>
      </c>
      <c r="E23" s="9">
        <v>4</v>
      </c>
      <c r="F23" s="9">
        <v>48.75</v>
      </c>
      <c r="G23" s="9">
        <v>25</v>
      </c>
      <c r="H23" s="9">
        <v>0</v>
      </c>
      <c r="I23" s="9">
        <v>32.13</v>
      </c>
      <c r="J23" s="8">
        <f t="shared" si="4"/>
        <v>113.72999999999999</v>
      </c>
      <c r="K23" s="10">
        <v>2672555</v>
      </c>
      <c r="L23" s="10">
        <v>2328781</v>
      </c>
      <c r="M23" s="11">
        <f t="shared" si="5"/>
        <v>343774</v>
      </c>
      <c r="N23" s="15">
        <v>2613747</v>
      </c>
      <c r="O23" s="11">
        <f t="shared" si="6"/>
        <v>5286302</v>
      </c>
      <c r="P23" s="10">
        <v>696909</v>
      </c>
      <c r="Q23" s="10">
        <v>719926</v>
      </c>
      <c r="R23" s="10">
        <v>612810</v>
      </c>
      <c r="S23" s="10">
        <v>107116</v>
      </c>
      <c r="T23" s="11">
        <f t="shared" si="7"/>
        <v>171893</v>
      </c>
      <c r="U23" s="10">
        <v>79926</v>
      </c>
      <c r="V23" s="10">
        <v>91967</v>
      </c>
      <c r="W23" s="10">
        <v>18208</v>
      </c>
      <c r="X23" s="10">
        <v>64546</v>
      </c>
      <c r="Y23" s="10">
        <v>1597799</v>
      </c>
      <c r="Z23" s="10">
        <v>1597318</v>
      </c>
      <c r="AA23" s="10">
        <v>113306</v>
      </c>
      <c r="AB23" s="10">
        <v>0</v>
      </c>
      <c r="AC23" s="11">
        <f t="shared" si="8"/>
        <v>2685678</v>
      </c>
      <c r="AD23" s="10">
        <v>11000</v>
      </c>
      <c r="AE23" s="10">
        <v>9029</v>
      </c>
      <c r="AF23" s="10">
        <v>573626</v>
      </c>
      <c r="AG23" s="10">
        <v>123057</v>
      </c>
      <c r="AH23" s="10">
        <v>654716</v>
      </c>
      <c r="AI23" s="11">
        <f t="shared" si="1"/>
        <v>10040317</v>
      </c>
      <c r="AJ23" s="10">
        <v>0</v>
      </c>
      <c r="AK23" s="11">
        <f t="shared" si="9"/>
        <v>10040317</v>
      </c>
      <c r="AL23" s="13">
        <f t="shared" si="10"/>
        <v>18310</v>
      </c>
      <c r="AM23" s="14">
        <v>0</v>
      </c>
      <c r="AN23" s="14">
        <v>17071</v>
      </c>
      <c r="AO23" s="14">
        <v>7210</v>
      </c>
      <c r="AP23" s="14">
        <v>12528</v>
      </c>
      <c r="AQ23" s="14">
        <v>4543</v>
      </c>
      <c r="AR23" s="14">
        <v>0</v>
      </c>
      <c r="AS23" s="14">
        <v>134</v>
      </c>
      <c r="AT23" s="14">
        <v>1105</v>
      </c>
      <c r="AU23" s="14">
        <v>2164</v>
      </c>
      <c r="AV23" s="14">
        <v>0</v>
      </c>
      <c r="AW23" s="14">
        <v>19</v>
      </c>
      <c r="AX23" s="14">
        <v>19</v>
      </c>
      <c r="AY23" s="14">
        <v>9</v>
      </c>
      <c r="AZ23" s="14">
        <v>5</v>
      </c>
      <c r="BA23" s="14">
        <v>0</v>
      </c>
      <c r="BB23" s="14">
        <v>1804</v>
      </c>
      <c r="BC23" s="14">
        <v>60</v>
      </c>
      <c r="BD23" s="14">
        <v>183</v>
      </c>
      <c r="BE23" s="14">
        <v>6</v>
      </c>
      <c r="BF23" s="14">
        <v>980</v>
      </c>
      <c r="BG23" s="14">
        <v>396</v>
      </c>
      <c r="BH23" s="14">
        <v>143</v>
      </c>
      <c r="BI23" s="14">
        <v>0</v>
      </c>
      <c r="BJ23" s="13">
        <f t="shared" si="0"/>
        <v>1332037</v>
      </c>
      <c r="BK23" s="14">
        <v>1001705</v>
      </c>
      <c r="BL23" s="14">
        <v>1042503</v>
      </c>
      <c r="BM23" s="14">
        <v>44169</v>
      </c>
      <c r="BN23" s="14">
        <v>217166</v>
      </c>
      <c r="BO23" s="14">
        <v>62009</v>
      </c>
      <c r="BP23" s="14">
        <v>10359</v>
      </c>
      <c r="BQ23" s="14">
        <v>249421</v>
      </c>
      <c r="BR23" s="14">
        <v>720</v>
      </c>
      <c r="BS23" s="14">
        <v>716</v>
      </c>
      <c r="BT23" s="14">
        <v>287</v>
      </c>
      <c r="BU23" s="14">
        <v>310</v>
      </c>
      <c r="BV23" s="14">
        <v>105507</v>
      </c>
      <c r="BW23" s="14">
        <v>1518413</v>
      </c>
      <c r="BX23" s="14">
        <v>3383.3</v>
      </c>
      <c r="BY23" s="14">
        <v>10790</v>
      </c>
      <c r="BZ23" s="14">
        <v>3299</v>
      </c>
      <c r="CA23" s="14">
        <v>23626</v>
      </c>
      <c r="CB23" s="14">
        <v>11248</v>
      </c>
      <c r="CC23" s="14">
        <v>1583</v>
      </c>
      <c r="CD23" s="14">
        <v>63143</v>
      </c>
      <c r="CE23" s="14">
        <v>374820</v>
      </c>
      <c r="CF23" s="14">
        <v>154552</v>
      </c>
      <c r="CG23" s="14">
        <v>221586</v>
      </c>
      <c r="CH23" s="14">
        <v>59217</v>
      </c>
      <c r="CI23" s="14">
        <v>4057</v>
      </c>
      <c r="CJ23" s="14">
        <v>7274</v>
      </c>
      <c r="CK23" s="13">
        <f t="shared" si="11"/>
        <v>11331</v>
      </c>
      <c r="CL23" s="14">
        <v>6114</v>
      </c>
      <c r="CM23" s="14">
        <v>500</v>
      </c>
      <c r="CN23" s="14">
        <v>17252</v>
      </c>
      <c r="CO23" s="14">
        <v>2880</v>
      </c>
      <c r="CP23" s="14">
        <v>15686</v>
      </c>
      <c r="CQ23" s="13">
        <f>SUM(CP23,CO23)</f>
        <v>18566</v>
      </c>
      <c r="CR23" s="14">
        <v>5655</v>
      </c>
      <c r="CS23" s="14">
        <v>410</v>
      </c>
      <c r="CT23" s="14">
        <v>13407</v>
      </c>
      <c r="CU23" s="14">
        <v>726</v>
      </c>
      <c r="CV23" s="14">
        <v>18053</v>
      </c>
      <c r="CW23" s="14">
        <v>0</v>
      </c>
      <c r="CX23" s="14">
        <v>0</v>
      </c>
      <c r="CY23" s="14">
        <v>2941</v>
      </c>
      <c r="CZ23" s="14">
        <v>94</v>
      </c>
      <c r="DA23" s="14">
        <v>115</v>
      </c>
      <c r="DB23" s="14">
        <v>71713</v>
      </c>
      <c r="DC23" s="14">
        <v>2813</v>
      </c>
    </row>
    <row r="24" spans="1:107" ht="15">
      <c r="A24" s="6" t="s">
        <v>192</v>
      </c>
      <c r="B24" s="7">
        <v>0</v>
      </c>
      <c r="C24" s="8">
        <f t="shared" si="3"/>
        <v>12.5</v>
      </c>
      <c r="D24" s="9">
        <v>12.5</v>
      </c>
      <c r="E24" s="9">
        <v>0</v>
      </c>
      <c r="F24" s="9">
        <v>35.25</v>
      </c>
      <c r="G24" s="9">
        <v>24.5</v>
      </c>
      <c r="H24" s="9">
        <v>0</v>
      </c>
      <c r="I24" s="9">
        <v>19</v>
      </c>
      <c r="J24" s="8">
        <f t="shared" si="4"/>
        <v>66.75</v>
      </c>
      <c r="K24" s="10">
        <v>1004592</v>
      </c>
      <c r="L24" s="10">
        <v>1004592</v>
      </c>
      <c r="M24" s="11">
        <f t="shared" si="5"/>
        <v>0</v>
      </c>
      <c r="N24" s="15">
        <v>1705610</v>
      </c>
      <c r="O24" s="11">
        <f t="shared" si="6"/>
        <v>2710202</v>
      </c>
      <c r="P24" s="10">
        <v>213239</v>
      </c>
      <c r="Q24" s="10">
        <v>227195</v>
      </c>
      <c r="R24" s="10">
        <v>220040</v>
      </c>
      <c r="S24" s="10">
        <v>7155</v>
      </c>
      <c r="T24" s="11">
        <f t="shared" si="7"/>
        <v>424946</v>
      </c>
      <c r="U24" s="10">
        <v>244374</v>
      </c>
      <c r="V24" s="10">
        <v>180572</v>
      </c>
      <c r="W24" s="10">
        <v>40115</v>
      </c>
      <c r="X24" s="10">
        <v>11562</v>
      </c>
      <c r="Y24" s="10">
        <v>995762</v>
      </c>
      <c r="Z24" s="10">
        <v>424668</v>
      </c>
      <c r="AA24" s="10">
        <v>37190</v>
      </c>
      <c r="AB24" s="10">
        <v>-4199</v>
      </c>
      <c r="AC24" s="11">
        <f t="shared" si="8"/>
        <v>1732571</v>
      </c>
      <c r="AD24" s="10">
        <v>28757</v>
      </c>
      <c r="AE24" s="10">
        <v>41401</v>
      </c>
      <c r="AF24" s="10">
        <v>174403</v>
      </c>
      <c r="AG24" s="10">
        <v>104045</v>
      </c>
      <c r="AH24" s="10">
        <v>210019</v>
      </c>
      <c r="AI24" s="11">
        <f t="shared" si="1"/>
        <v>5214637</v>
      </c>
      <c r="AJ24" s="10">
        <v>1034339</v>
      </c>
      <c r="AK24" s="11">
        <f t="shared" si="9"/>
        <v>6248976</v>
      </c>
      <c r="AL24" s="13">
        <f t="shared" si="10"/>
        <v>15719</v>
      </c>
      <c r="AM24" s="14">
        <v>7414</v>
      </c>
      <c r="AN24" s="14">
        <v>10391</v>
      </c>
      <c r="AO24" s="14">
        <v>1199</v>
      </c>
      <c r="AP24" s="14">
        <v>3959</v>
      </c>
      <c r="AQ24" s="14">
        <v>627</v>
      </c>
      <c r="AR24" s="14">
        <v>1837</v>
      </c>
      <c r="AS24" s="14">
        <v>313</v>
      </c>
      <c r="AT24" s="14">
        <v>3178</v>
      </c>
      <c r="AU24" s="14">
        <v>45356</v>
      </c>
      <c r="AV24" s="14">
        <v>19</v>
      </c>
      <c r="AW24" s="14">
        <v>86</v>
      </c>
      <c r="AX24" s="14">
        <v>86</v>
      </c>
      <c r="AY24" s="14">
        <v>34</v>
      </c>
      <c r="AZ24" s="14">
        <v>17</v>
      </c>
      <c r="BA24" s="14">
        <v>6391</v>
      </c>
      <c r="BB24" s="14">
        <v>4129</v>
      </c>
      <c r="BC24" s="14">
        <v>17</v>
      </c>
      <c r="BD24" s="14">
        <v>131</v>
      </c>
      <c r="BE24" s="14">
        <v>0</v>
      </c>
      <c r="BF24" s="14">
        <v>24</v>
      </c>
      <c r="BG24" s="14">
        <v>234</v>
      </c>
      <c r="BH24" s="14">
        <v>1063</v>
      </c>
      <c r="BI24" s="14">
        <v>0</v>
      </c>
      <c r="BJ24" s="13">
        <f t="shared" si="0"/>
        <v>791516</v>
      </c>
      <c r="BK24" s="14">
        <v>644741</v>
      </c>
      <c r="BL24" s="14">
        <v>601750</v>
      </c>
      <c r="BM24" s="14">
        <v>2063</v>
      </c>
      <c r="BN24" s="14">
        <v>117351</v>
      </c>
      <c r="BO24" s="14">
        <v>39186</v>
      </c>
      <c r="BP24" s="14">
        <v>33229</v>
      </c>
      <c r="BQ24" s="14">
        <v>311834</v>
      </c>
      <c r="BR24" s="14">
        <v>3175</v>
      </c>
      <c r="BS24" s="14">
        <v>3170</v>
      </c>
      <c r="BT24" s="14">
        <v>1318</v>
      </c>
      <c r="BU24" s="14">
        <v>745</v>
      </c>
      <c r="BV24" s="14">
        <v>16797</v>
      </c>
      <c r="BW24" s="14">
        <v>2129871</v>
      </c>
      <c r="BX24" s="14">
        <v>4787</v>
      </c>
      <c r="BY24" s="14">
        <v>24580</v>
      </c>
      <c r="BZ24" s="14">
        <v>37053</v>
      </c>
      <c r="CA24" s="14">
        <v>2287</v>
      </c>
      <c r="CB24" s="14">
        <v>6062</v>
      </c>
      <c r="CC24" s="14">
        <v>4267</v>
      </c>
      <c r="CD24" s="14">
        <v>5561</v>
      </c>
      <c r="CE24" s="14">
        <v>152285</v>
      </c>
      <c r="CF24" s="14">
        <v>146928</v>
      </c>
      <c r="CG24" s="14">
        <v>131</v>
      </c>
      <c r="CH24" s="14">
        <v>27512</v>
      </c>
      <c r="CI24" s="14">
        <v>2991</v>
      </c>
      <c r="CJ24" s="14">
        <v>3302</v>
      </c>
      <c r="CK24" s="13">
        <f t="shared" si="11"/>
        <v>6293</v>
      </c>
      <c r="CL24" s="14">
        <v>3169</v>
      </c>
      <c r="CM24" s="14">
        <v>418</v>
      </c>
      <c r="CN24" s="14">
        <v>8166</v>
      </c>
      <c r="CO24" s="14">
        <v>2030</v>
      </c>
      <c r="CP24" s="14">
        <v>9036</v>
      </c>
      <c r="CQ24" s="13">
        <f>SUM(CP24,CO24)</f>
        <v>11066</v>
      </c>
      <c r="CR24" s="14">
        <v>3683</v>
      </c>
      <c r="CS24" s="14">
        <v>1859</v>
      </c>
      <c r="CT24" s="14">
        <v>8349</v>
      </c>
      <c r="CU24" s="14">
        <v>478</v>
      </c>
      <c r="CV24" s="14">
        <v>18629</v>
      </c>
      <c r="CW24" s="14">
        <v>0</v>
      </c>
      <c r="CX24" s="14">
        <v>0</v>
      </c>
      <c r="CY24" s="14">
        <v>4200</v>
      </c>
      <c r="CZ24" s="14">
        <v>114</v>
      </c>
      <c r="DA24" s="14">
        <v>116</v>
      </c>
      <c r="DB24" s="14">
        <v>33991</v>
      </c>
      <c r="DC24" s="14">
        <v>281</v>
      </c>
    </row>
    <row r="25" spans="1:107" ht="15">
      <c r="A25" s="6" t="s">
        <v>193</v>
      </c>
      <c r="B25" s="7">
        <v>0</v>
      </c>
      <c r="C25" s="8">
        <f t="shared" si="3"/>
        <v>13.1</v>
      </c>
      <c r="D25" s="9">
        <v>13.1</v>
      </c>
      <c r="E25" s="9">
        <v>0</v>
      </c>
      <c r="F25" s="9">
        <v>6.5</v>
      </c>
      <c r="G25" s="9">
        <v>20.25</v>
      </c>
      <c r="H25" s="9">
        <v>0</v>
      </c>
      <c r="I25" s="9">
        <v>10.67</v>
      </c>
      <c r="J25" s="8">
        <f t="shared" si="4"/>
        <v>30.270000000000003</v>
      </c>
      <c r="K25" s="10">
        <v>1153178</v>
      </c>
      <c r="L25" s="10">
        <v>1153177.83</v>
      </c>
      <c r="M25" s="11">
        <v>0</v>
      </c>
      <c r="N25" s="15">
        <v>1078032.5</v>
      </c>
      <c r="O25" s="11">
        <f t="shared" si="6"/>
        <v>2231210.5</v>
      </c>
      <c r="P25" s="10">
        <v>207613.21</v>
      </c>
      <c r="Q25" s="10">
        <v>165545</v>
      </c>
      <c r="R25" s="10">
        <v>165545</v>
      </c>
      <c r="S25" s="10">
        <v>0</v>
      </c>
      <c r="T25" s="11">
        <f t="shared" si="7"/>
        <v>284124</v>
      </c>
      <c r="U25" s="10">
        <v>215384</v>
      </c>
      <c r="V25" s="10">
        <v>68740</v>
      </c>
      <c r="W25" s="10">
        <v>4931</v>
      </c>
      <c r="X25" s="10">
        <v>30196</v>
      </c>
      <c r="Y25" s="10">
        <v>400240</v>
      </c>
      <c r="Z25" s="10">
        <v>0</v>
      </c>
      <c r="AA25" s="10">
        <v>12946</v>
      </c>
      <c r="AB25" s="10">
        <v>0</v>
      </c>
      <c r="AC25" s="11">
        <f t="shared" si="8"/>
        <v>897982</v>
      </c>
      <c r="AD25" s="10">
        <v>2304</v>
      </c>
      <c r="AE25" s="10">
        <v>9876.83</v>
      </c>
      <c r="AF25" s="10">
        <v>48509.06</v>
      </c>
      <c r="AG25" s="10">
        <v>73080</v>
      </c>
      <c r="AH25" s="10">
        <v>173062.02</v>
      </c>
      <c r="AI25" s="11">
        <f t="shared" si="1"/>
        <v>3643637.62</v>
      </c>
      <c r="AJ25" s="10">
        <v>915765.09</v>
      </c>
      <c r="AK25" s="11">
        <f t="shared" si="9"/>
        <v>4559402.71</v>
      </c>
      <c r="AL25" s="13">
        <f t="shared" si="10"/>
        <v>11540</v>
      </c>
      <c r="AM25" s="14">
        <v>19453</v>
      </c>
      <c r="AN25" s="14">
        <v>8133</v>
      </c>
      <c r="AO25" s="14">
        <v>2132</v>
      </c>
      <c r="AP25" s="14">
        <v>4001</v>
      </c>
      <c r="AQ25" s="14">
        <v>4132</v>
      </c>
      <c r="AR25" s="14">
        <v>37</v>
      </c>
      <c r="AS25" s="14">
        <v>3370</v>
      </c>
      <c r="AT25" s="14">
        <v>0</v>
      </c>
      <c r="AU25" s="14">
        <v>1243</v>
      </c>
      <c r="AV25" s="14">
        <v>0</v>
      </c>
      <c r="AW25" s="14">
        <v>94</v>
      </c>
      <c r="AX25" s="14">
        <v>156</v>
      </c>
      <c r="AY25" s="14">
        <v>39</v>
      </c>
      <c r="AZ25" s="14">
        <v>23</v>
      </c>
      <c r="BA25" s="14">
        <v>2603</v>
      </c>
      <c r="BB25" s="14">
        <v>5018</v>
      </c>
      <c r="BC25" s="14">
        <v>47</v>
      </c>
      <c r="BD25" s="14">
        <v>251</v>
      </c>
      <c r="BE25" s="14">
        <v>0</v>
      </c>
      <c r="BF25" s="14">
        <v>91</v>
      </c>
      <c r="BG25" s="14">
        <v>463</v>
      </c>
      <c r="BH25" s="14">
        <v>137</v>
      </c>
      <c r="BI25" s="14">
        <v>0</v>
      </c>
      <c r="BJ25" s="13">
        <f t="shared" si="0"/>
        <v>280492</v>
      </c>
      <c r="BK25" s="14" t="s">
        <v>171</v>
      </c>
      <c r="BL25" s="14">
        <v>200583</v>
      </c>
      <c r="BM25" s="14">
        <v>30964</v>
      </c>
      <c r="BN25" s="14">
        <v>25704</v>
      </c>
      <c r="BO25" s="14">
        <v>54205</v>
      </c>
      <c r="BP25" s="14">
        <v>0</v>
      </c>
      <c r="BQ25" s="14">
        <v>0</v>
      </c>
      <c r="BR25" s="14">
        <v>2868</v>
      </c>
      <c r="BS25" s="14">
        <v>2868</v>
      </c>
      <c r="BT25" s="14">
        <v>704</v>
      </c>
      <c r="BU25" s="14">
        <v>361</v>
      </c>
      <c r="BV25" s="14">
        <v>22118</v>
      </c>
      <c r="BW25" s="14">
        <v>970601</v>
      </c>
      <c r="BX25" s="14">
        <v>569</v>
      </c>
      <c r="BY25" s="14">
        <v>1318</v>
      </c>
      <c r="BZ25" s="14">
        <v>19415</v>
      </c>
      <c r="CA25" s="14">
        <v>3203</v>
      </c>
      <c r="CB25" s="14">
        <v>7641</v>
      </c>
      <c r="CC25" s="14">
        <v>1644</v>
      </c>
      <c r="CD25" s="14">
        <v>0</v>
      </c>
      <c r="CE25" s="14">
        <v>52986</v>
      </c>
      <c r="CF25" s="14">
        <v>16867</v>
      </c>
      <c r="CG25" s="14">
        <v>457</v>
      </c>
      <c r="CH25" s="14">
        <v>7747</v>
      </c>
      <c r="CI25" s="14">
        <v>2313</v>
      </c>
      <c r="CJ25" s="14">
        <v>3021</v>
      </c>
      <c r="CK25" s="13">
        <f t="shared" si="11"/>
        <v>5334</v>
      </c>
      <c r="CL25" s="14">
        <v>2446</v>
      </c>
      <c r="CM25" s="14">
        <v>245</v>
      </c>
      <c r="CN25" s="14">
        <v>7100</v>
      </c>
      <c r="CO25" s="14">
        <v>913</v>
      </c>
      <c r="CP25" s="14">
        <v>7783</v>
      </c>
      <c r="CQ25" s="13">
        <f>SUM(CP25,CO25)</f>
        <v>8696</v>
      </c>
      <c r="CR25" s="14">
        <v>5145</v>
      </c>
      <c r="CS25" s="14">
        <v>168</v>
      </c>
      <c r="CT25" s="14">
        <v>5192</v>
      </c>
      <c r="CU25" s="14">
        <v>428</v>
      </c>
      <c r="CV25" s="14">
        <v>9069</v>
      </c>
      <c r="CW25" s="14">
        <v>262.5</v>
      </c>
      <c r="CX25" s="14">
        <v>0</v>
      </c>
      <c r="CY25" s="14">
        <v>269</v>
      </c>
      <c r="CZ25" s="14">
        <v>79</v>
      </c>
      <c r="DA25" s="14">
        <v>57</v>
      </c>
      <c r="DB25" s="14">
        <v>12929</v>
      </c>
      <c r="DC25" s="14">
        <v>282</v>
      </c>
    </row>
    <row r="26" spans="1:107" ht="15">
      <c r="A26" s="6" t="s">
        <v>194</v>
      </c>
      <c r="B26" s="7">
        <v>1</v>
      </c>
      <c r="C26" s="8">
        <f t="shared" si="3"/>
        <v>12.9</v>
      </c>
      <c r="D26" s="9">
        <v>8.9</v>
      </c>
      <c r="E26" s="9">
        <v>4</v>
      </c>
      <c r="F26" s="9">
        <v>25.35</v>
      </c>
      <c r="G26" s="9">
        <v>16.35</v>
      </c>
      <c r="H26" s="9">
        <v>1.5</v>
      </c>
      <c r="I26" s="9">
        <v>18.5</v>
      </c>
      <c r="J26" s="8">
        <f t="shared" si="4"/>
        <v>58.25</v>
      </c>
      <c r="K26" s="10">
        <v>1007754</v>
      </c>
      <c r="L26" s="10">
        <v>640504</v>
      </c>
      <c r="M26" s="11">
        <f t="shared" si="5"/>
        <v>367250</v>
      </c>
      <c r="N26" s="15">
        <v>984281</v>
      </c>
      <c r="O26" s="11">
        <f t="shared" si="6"/>
        <v>1992035</v>
      </c>
      <c r="P26" s="10">
        <v>175859</v>
      </c>
      <c r="Q26" s="10">
        <v>200792</v>
      </c>
      <c r="R26" s="10">
        <v>172670</v>
      </c>
      <c r="S26" s="10">
        <v>28122</v>
      </c>
      <c r="T26" s="11">
        <f t="shared" si="7"/>
        <v>64835</v>
      </c>
      <c r="U26" s="10">
        <v>47204</v>
      </c>
      <c r="V26" s="10">
        <v>17631</v>
      </c>
      <c r="W26" s="10">
        <v>4614</v>
      </c>
      <c r="X26" s="10">
        <v>32529</v>
      </c>
      <c r="Y26" s="10">
        <v>435834</v>
      </c>
      <c r="Z26" s="10">
        <v>64800</v>
      </c>
      <c r="AA26" s="10">
        <v>0</v>
      </c>
      <c r="AB26" s="10">
        <v>25980</v>
      </c>
      <c r="AC26" s="11">
        <f t="shared" si="8"/>
        <v>764584</v>
      </c>
      <c r="AD26" s="10">
        <v>9050</v>
      </c>
      <c r="AE26" s="10">
        <v>83787</v>
      </c>
      <c r="AF26" s="10">
        <v>71386</v>
      </c>
      <c r="AG26" s="10">
        <v>13255</v>
      </c>
      <c r="AH26" s="10">
        <v>78059</v>
      </c>
      <c r="AI26" s="11">
        <f t="shared" si="1"/>
        <v>3188015</v>
      </c>
      <c r="AJ26" s="10">
        <v>0</v>
      </c>
      <c r="AK26" s="11">
        <f t="shared" si="9"/>
        <v>3188015</v>
      </c>
      <c r="AL26" s="13">
        <f t="shared" si="10"/>
        <v>6320</v>
      </c>
      <c r="AM26" s="14">
        <v>9225</v>
      </c>
      <c r="AN26" s="14">
        <v>4790</v>
      </c>
      <c r="AO26" s="14">
        <v>4646</v>
      </c>
      <c r="AP26" s="14">
        <v>4268</v>
      </c>
      <c r="AQ26" s="14">
        <v>499</v>
      </c>
      <c r="AR26" s="14">
        <v>1325</v>
      </c>
      <c r="AS26" s="14">
        <v>205</v>
      </c>
      <c r="AT26" s="14">
        <v>0</v>
      </c>
      <c r="AU26" s="14">
        <v>3116</v>
      </c>
      <c r="AV26" s="14">
        <v>0</v>
      </c>
      <c r="AW26" s="14">
        <v>14</v>
      </c>
      <c r="AX26" s="14">
        <v>14</v>
      </c>
      <c r="AY26" s="14">
        <v>9</v>
      </c>
      <c r="AZ26" s="14">
        <v>2</v>
      </c>
      <c r="BA26" s="14">
        <v>0</v>
      </c>
      <c r="BB26" s="14">
        <v>75</v>
      </c>
      <c r="BC26" s="14">
        <v>0</v>
      </c>
      <c r="BD26" s="14">
        <v>23</v>
      </c>
      <c r="BE26" s="14" t="s">
        <v>171</v>
      </c>
      <c r="BF26" s="14">
        <v>72</v>
      </c>
      <c r="BG26" s="14">
        <v>629</v>
      </c>
      <c r="BH26" s="14">
        <v>5</v>
      </c>
      <c r="BI26" s="14" t="s">
        <v>171</v>
      </c>
      <c r="BJ26" s="13">
        <f t="shared" si="0"/>
        <v>573986</v>
      </c>
      <c r="BK26" s="14">
        <v>437241</v>
      </c>
      <c r="BL26" s="14">
        <v>468959</v>
      </c>
      <c r="BM26" s="14">
        <v>24869</v>
      </c>
      <c r="BN26" s="14">
        <v>92711</v>
      </c>
      <c r="BO26" s="14">
        <v>12316</v>
      </c>
      <c r="BP26" s="14">
        <v>0</v>
      </c>
      <c r="BQ26" s="14">
        <v>0</v>
      </c>
      <c r="BR26" s="14">
        <v>889</v>
      </c>
      <c r="BS26" s="14">
        <v>889</v>
      </c>
      <c r="BT26" s="14">
        <v>643</v>
      </c>
      <c r="BU26" s="14">
        <v>122</v>
      </c>
      <c r="BV26" s="14">
        <v>45145</v>
      </c>
      <c r="BW26" s="14">
        <v>1708488</v>
      </c>
      <c r="BX26" s="14">
        <v>207</v>
      </c>
      <c r="BY26" s="14">
        <v>1361</v>
      </c>
      <c r="BZ26" s="14" t="s">
        <v>171</v>
      </c>
      <c r="CA26" s="14">
        <v>25131</v>
      </c>
      <c r="CB26" s="14">
        <v>12124</v>
      </c>
      <c r="CC26" s="14">
        <v>1955</v>
      </c>
      <c r="CD26" s="14" t="s">
        <v>171</v>
      </c>
      <c r="CE26" s="14">
        <v>230342</v>
      </c>
      <c r="CF26" s="14">
        <v>41293</v>
      </c>
      <c r="CG26" s="14">
        <v>6612</v>
      </c>
      <c r="CH26" s="14">
        <v>60999</v>
      </c>
      <c r="CI26" s="14">
        <v>1754</v>
      </c>
      <c r="CJ26" s="14">
        <v>4803</v>
      </c>
      <c r="CK26" s="13">
        <f t="shared" si="11"/>
        <v>6557</v>
      </c>
      <c r="CL26" s="14">
        <v>3187</v>
      </c>
      <c r="CM26" s="14">
        <v>331</v>
      </c>
      <c r="CN26" s="14">
        <v>7101</v>
      </c>
      <c r="CO26" s="14">
        <v>332</v>
      </c>
      <c r="CP26" s="14">
        <v>1892</v>
      </c>
      <c r="CQ26" s="13">
        <f>SUM(CP26,CO26)</f>
        <v>2224</v>
      </c>
      <c r="CR26" s="14">
        <v>1044</v>
      </c>
      <c r="CS26" s="14">
        <v>40</v>
      </c>
      <c r="CT26" s="14">
        <v>7787</v>
      </c>
      <c r="CU26" s="14">
        <v>462</v>
      </c>
      <c r="CV26" s="14">
        <v>6874</v>
      </c>
      <c r="CW26" s="14">
        <v>0</v>
      </c>
      <c r="CX26" s="14">
        <v>0</v>
      </c>
      <c r="CY26" s="14">
        <v>803</v>
      </c>
      <c r="CZ26" s="14">
        <v>92</v>
      </c>
      <c r="DA26" s="14">
        <v>62</v>
      </c>
      <c r="DB26" s="14">
        <v>4505</v>
      </c>
      <c r="DC26" s="14">
        <v>1605</v>
      </c>
    </row>
    <row r="27" spans="1:107" ht="15">
      <c r="A27" s="6" t="s">
        <v>195</v>
      </c>
      <c r="B27" s="7">
        <v>1</v>
      </c>
      <c r="C27" s="8">
        <f t="shared" si="3"/>
        <v>10</v>
      </c>
      <c r="D27" s="9">
        <v>9</v>
      </c>
      <c r="E27" s="9">
        <v>1</v>
      </c>
      <c r="F27" s="9">
        <v>16.5</v>
      </c>
      <c r="G27" s="9">
        <v>13.5</v>
      </c>
      <c r="H27" s="9">
        <v>0</v>
      </c>
      <c r="I27" s="9">
        <v>10.2</v>
      </c>
      <c r="J27" s="8">
        <f t="shared" si="4"/>
        <v>36.7</v>
      </c>
      <c r="K27" s="10">
        <v>794444</v>
      </c>
      <c r="L27" s="10">
        <v>678728</v>
      </c>
      <c r="M27" s="11">
        <f t="shared" si="5"/>
        <v>115716</v>
      </c>
      <c r="N27" s="15">
        <v>758394</v>
      </c>
      <c r="O27" s="11">
        <f t="shared" si="6"/>
        <v>1552838</v>
      </c>
      <c r="P27" s="10">
        <v>165385</v>
      </c>
      <c r="Q27" s="10">
        <v>136958</v>
      </c>
      <c r="R27" s="10">
        <v>136958</v>
      </c>
      <c r="S27" s="10" t="s">
        <v>171</v>
      </c>
      <c r="T27" s="11">
        <f t="shared" si="7"/>
        <v>374057</v>
      </c>
      <c r="U27" s="10">
        <v>270337</v>
      </c>
      <c r="V27" s="10">
        <v>103720</v>
      </c>
      <c r="W27" s="10" t="s">
        <v>171</v>
      </c>
      <c r="X27" s="10" t="s">
        <v>171</v>
      </c>
      <c r="Y27" s="10">
        <v>248999</v>
      </c>
      <c r="Z27" s="10">
        <v>248999</v>
      </c>
      <c r="AA27" s="10">
        <v>11980</v>
      </c>
      <c r="AB27" s="10">
        <v>0</v>
      </c>
      <c r="AC27" s="11">
        <f t="shared" si="8"/>
        <v>771994</v>
      </c>
      <c r="AD27" s="10">
        <v>3900</v>
      </c>
      <c r="AE27" s="10">
        <v>31840</v>
      </c>
      <c r="AF27" s="10">
        <v>126162</v>
      </c>
      <c r="AG27" s="10">
        <v>38313</v>
      </c>
      <c r="AH27" s="10">
        <v>108697</v>
      </c>
      <c r="AI27" s="11">
        <f t="shared" si="1"/>
        <v>2799129</v>
      </c>
      <c r="AJ27" s="10">
        <v>639291</v>
      </c>
      <c r="AK27" s="11">
        <f t="shared" si="9"/>
        <v>3438420</v>
      </c>
      <c r="AL27" s="13">
        <f t="shared" si="10"/>
        <v>5095</v>
      </c>
      <c r="AM27" s="14">
        <v>3937</v>
      </c>
      <c r="AN27" s="14">
        <v>4953</v>
      </c>
      <c r="AO27" s="14">
        <v>0</v>
      </c>
      <c r="AP27" s="14">
        <v>3897</v>
      </c>
      <c r="AQ27" s="14">
        <v>1056</v>
      </c>
      <c r="AR27" s="14">
        <v>0</v>
      </c>
      <c r="AS27" s="14">
        <v>142</v>
      </c>
      <c r="AT27" s="14" t="s">
        <v>171</v>
      </c>
      <c r="AU27" s="14">
        <v>4690</v>
      </c>
      <c r="AV27" s="14">
        <v>1463</v>
      </c>
      <c r="AW27" s="14">
        <v>0</v>
      </c>
      <c r="AX27" s="14">
        <v>0</v>
      </c>
      <c r="AY27" s="14">
        <v>0</v>
      </c>
      <c r="AZ27" s="14" t="s">
        <v>171</v>
      </c>
      <c r="BA27" s="14">
        <v>0</v>
      </c>
      <c r="BB27" s="14">
        <v>2348</v>
      </c>
      <c r="BC27" s="14">
        <v>0</v>
      </c>
      <c r="BD27" s="14">
        <v>52</v>
      </c>
      <c r="BE27" s="14">
        <v>0</v>
      </c>
      <c r="BF27" s="14">
        <v>42</v>
      </c>
      <c r="BG27" s="14">
        <v>174</v>
      </c>
      <c r="BH27" s="14">
        <v>2</v>
      </c>
      <c r="BI27" s="14" t="s">
        <v>171</v>
      </c>
      <c r="BJ27" s="13">
        <f t="shared" si="0"/>
        <v>372636</v>
      </c>
      <c r="BK27" s="14">
        <v>325061</v>
      </c>
      <c r="BL27" s="14">
        <v>355903</v>
      </c>
      <c r="BM27" s="14">
        <v>6044</v>
      </c>
      <c r="BN27" s="14">
        <v>10283</v>
      </c>
      <c r="BO27" s="14">
        <v>6450</v>
      </c>
      <c r="BP27" s="14" t="s">
        <v>171</v>
      </c>
      <c r="BQ27" s="14">
        <v>117273</v>
      </c>
      <c r="BR27" s="14">
        <v>841</v>
      </c>
      <c r="BS27" s="14">
        <v>841</v>
      </c>
      <c r="BT27" s="14">
        <v>674</v>
      </c>
      <c r="BU27" s="14" t="s">
        <v>171</v>
      </c>
      <c r="BV27" s="14">
        <v>9698</v>
      </c>
      <c r="BW27" s="14">
        <v>1141337</v>
      </c>
      <c r="BX27" s="14">
        <v>2570</v>
      </c>
      <c r="BY27" s="14">
        <v>10167</v>
      </c>
      <c r="BZ27" s="14">
        <v>1268</v>
      </c>
      <c r="CA27" s="14">
        <v>2066</v>
      </c>
      <c r="CB27" s="14">
        <v>3019</v>
      </c>
      <c r="CC27" s="14">
        <v>189</v>
      </c>
      <c r="CD27" s="14" t="s">
        <v>171</v>
      </c>
      <c r="CE27" s="14">
        <v>49615</v>
      </c>
      <c r="CF27" s="14">
        <v>12365</v>
      </c>
      <c r="CG27" s="14">
        <v>0</v>
      </c>
      <c r="CH27" s="14">
        <v>6566</v>
      </c>
      <c r="CI27" s="14">
        <v>2037</v>
      </c>
      <c r="CJ27" s="14">
        <v>4258</v>
      </c>
      <c r="CK27" s="13">
        <f t="shared" si="11"/>
        <v>6295</v>
      </c>
      <c r="CL27" s="14">
        <v>6295</v>
      </c>
      <c r="CM27" s="14">
        <v>3497</v>
      </c>
      <c r="CN27" s="14">
        <v>220</v>
      </c>
      <c r="CO27" s="14" t="s">
        <v>171</v>
      </c>
      <c r="CP27" s="14">
        <v>2590</v>
      </c>
      <c r="CQ27" s="13">
        <v>2543</v>
      </c>
      <c r="CR27" s="14">
        <v>2904</v>
      </c>
      <c r="CS27" s="14">
        <v>245</v>
      </c>
      <c r="CT27" s="14" t="s">
        <v>171</v>
      </c>
      <c r="CU27" s="14">
        <v>173</v>
      </c>
      <c r="CV27" s="14">
        <v>3903</v>
      </c>
      <c r="CW27" s="14">
        <v>135</v>
      </c>
      <c r="CX27" s="14">
        <v>108</v>
      </c>
      <c r="CY27" s="14">
        <v>332</v>
      </c>
      <c r="CZ27" s="14">
        <v>81</v>
      </c>
      <c r="DA27" s="14">
        <v>69</v>
      </c>
      <c r="DB27" s="14">
        <v>8497</v>
      </c>
      <c r="DC27" s="14">
        <v>260</v>
      </c>
    </row>
    <row r="28" spans="1:107" ht="15.75" thickBot="1">
      <c r="A28" s="21" t="s">
        <v>196</v>
      </c>
      <c r="B28" s="29">
        <f>SUM(B5:B27)</f>
        <v>11</v>
      </c>
      <c r="C28" s="30">
        <f>SUM(C5:C27)</f>
        <v>446.50000000000006</v>
      </c>
      <c r="D28" s="30">
        <f aca="true" t="shared" si="12" ref="D28:I28">SUM(D5:D27)</f>
        <v>382.5</v>
      </c>
      <c r="E28" s="30">
        <f t="shared" si="12"/>
        <v>64</v>
      </c>
      <c r="F28" s="30">
        <f t="shared" si="12"/>
        <v>633.44</v>
      </c>
      <c r="G28" s="30">
        <f t="shared" si="12"/>
        <v>460.94</v>
      </c>
      <c r="H28" s="30">
        <f t="shared" si="12"/>
        <v>8.5</v>
      </c>
      <c r="I28" s="30">
        <f t="shared" si="12"/>
        <v>453.64292671574844</v>
      </c>
      <c r="J28" s="30">
        <f>SUM(J5:J27)</f>
        <v>1542.0829267157485</v>
      </c>
      <c r="K28" s="31">
        <f>SUM(K5:K27)</f>
        <v>35241055.08</v>
      </c>
      <c r="L28" s="31">
        <f aca="true" t="shared" si="13" ref="L28:AK28">SUM(L5:L27)</f>
        <v>29967091.909999996</v>
      </c>
      <c r="M28" s="31">
        <f t="shared" si="13"/>
        <v>5273963</v>
      </c>
      <c r="N28" s="31">
        <f t="shared" si="13"/>
        <v>29915620.5</v>
      </c>
      <c r="O28" s="31">
        <f t="shared" si="13"/>
        <v>65156675.58</v>
      </c>
      <c r="P28" s="31">
        <f t="shared" si="13"/>
        <v>7028579.75</v>
      </c>
      <c r="Q28" s="31">
        <f t="shared" si="13"/>
        <v>8784128.93</v>
      </c>
      <c r="R28" s="31">
        <f t="shared" si="13"/>
        <v>7898623</v>
      </c>
      <c r="S28" s="31">
        <f>SUM(S5:S27)</f>
        <v>519840</v>
      </c>
      <c r="T28" s="31">
        <f t="shared" si="13"/>
        <v>7829774.67</v>
      </c>
      <c r="U28" s="31">
        <f t="shared" si="13"/>
        <v>5464298.42</v>
      </c>
      <c r="V28" s="31">
        <f t="shared" si="13"/>
        <v>2365476.25</v>
      </c>
      <c r="W28" s="31">
        <f t="shared" si="13"/>
        <v>607400.71</v>
      </c>
      <c r="X28" s="31">
        <f t="shared" si="13"/>
        <v>513439.47</v>
      </c>
      <c r="Y28" s="31">
        <f>SUM(Y5:Y27)</f>
        <v>15892052</v>
      </c>
      <c r="Z28" s="31">
        <f t="shared" si="13"/>
        <v>10958533.440000001</v>
      </c>
      <c r="AA28" s="31">
        <f t="shared" si="13"/>
        <v>782869.7</v>
      </c>
      <c r="AB28" s="31">
        <f t="shared" si="13"/>
        <v>57209</v>
      </c>
      <c r="AC28" s="31">
        <f t="shared" si="13"/>
        <v>34466874.480000004</v>
      </c>
      <c r="AD28" s="31">
        <f t="shared" si="13"/>
        <v>373325</v>
      </c>
      <c r="AE28" s="31">
        <f t="shared" si="13"/>
        <v>1601417.83</v>
      </c>
      <c r="AF28" s="31">
        <f t="shared" si="13"/>
        <v>4910951.6899999995</v>
      </c>
      <c r="AG28" s="31">
        <f t="shared" si="13"/>
        <v>1547910</v>
      </c>
      <c r="AH28" s="31">
        <f t="shared" si="13"/>
        <v>4755145.069999999</v>
      </c>
      <c r="AI28" s="31">
        <f t="shared" si="13"/>
        <v>119840879.4</v>
      </c>
      <c r="AJ28" s="31">
        <f t="shared" si="13"/>
        <v>8040688.09</v>
      </c>
      <c r="AK28" s="31">
        <f t="shared" si="13"/>
        <v>127881567.49</v>
      </c>
      <c r="AL28" s="32">
        <f>SUM(AL5:AL27)</f>
        <v>348759</v>
      </c>
      <c r="AM28" s="32">
        <f aca="true" t="shared" si="14" ref="AM28:BL28">SUM(AM5:AM27)</f>
        <v>508158</v>
      </c>
      <c r="AN28" s="32">
        <f t="shared" si="14"/>
        <v>293493</v>
      </c>
      <c r="AO28" s="32">
        <f t="shared" si="14"/>
        <v>275311</v>
      </c>
      <c r="AP28" s="32">
        <f t="shared" si="14"/>
        <v>171820</v>
      </c>
      <c r="AQ28" s="32">
        <f t="shared" si="14"/>
        <v>117001</v>
      </c>
      <c r="AR28" s="32">
        <f t="shared" si="14"/>
        <v>25363</v>
      </c>
      <c r="AS28" s="32">
        <f t="shared" si="14"/>
        <v>9202</v>
      </c>
      <c r="AT28" s="32">
        <f t="shared" si="14"/>
        <v>20701</v>
      </c>
      <c r="AU28" s="32">
        <f t="shared" si="14"/>
        <v>172716</v>
      </c>
      <c r="AV28" s="32">
        <f t="shared" si="14"/>
        <v>22375</v>
      </c>
      <c r="AW28" s="32">
        <f t="shared" si="14"/>
        <v>2010</v>
      </c>
      <c r="AX28" s="32">
        <f t="shared" si="14"/>
        <v>15933</v>
      </c>
      <c r="AY28" s="32">
        <f t="shared" si="14"/>
        <v>574</v>
      </c>
      <c r="AZ28" s="32">
        <f t="shared" si="14"/>
        <v>212</v>
      </c>
      <c r="BA28" s="32">
        <f>SUM(BA5:BA27)</f>
        <v>88269</v>
      </c>
      <c r="BB28" s="32">
        <f t="shared" si="14"/>
        <v>219757</v>
      </c>
      <c r="BC28" s="32">
        <f t="shared" si="14"/>
        <v>894.72</v>
      </c>
      <c r="BD28" s="32">
        <f t="shared" si="14"/>
        <v>5374</v>
      </c>
      <c r="BE28" s="32">
        <f t="shared" si="14"/>
        <v>21855</v>
      </c>
      <c r="BF28" s="32">
        <f t="shared" si="14"/>
        <v>7549</v>
      </c>
      <c r="BG28" s="32">
        <f t="shared" si="14"/>
        <v>11619</v>
      </c>
      <c r="BH28" s="32">
        <f t="shared" si="14"/>
        <v>3481</v>
      </c>
      <c r="BI28" s="32">
        <f t="shared" si="14"/>
        <v>10259</v>
      </c>
      <c r="BJ28" s="32">
        <f>SUM(BJ5:BJ27)</f>
        <v>19465754</v>
      </c>
      <c r="BK28" s="32">
        <f t="shared" si="14"/>
        <v>12502939</v>
      </c>
      <c r="BL28" s="32">
        <f t="shared" si="14"/>
        <v>15605213</v>
      </c>
      <c r="BM28" s="32">
        <f>SUM(BM5:BM27)</f>
        <v>943493</v>
      </c>
      <c r="BN28" s="32">
        <f>SUM(BN5:BN27)</f>
        <v>3250866</v>
      </c>
      <c r="BO28" s="32">
        <f>SUM(BO5:BO27)</f>
        <v>457941</v>
      </c>
      <c r="BP28" s="32">
        <f>SUM(BP5:BP27)</f>
        <v>151734</v>
      </c>
      <c r="BQ28" s="32">
        <f aca="true" t="shared" si="15" ref="BQ28:CY28">SUM(BQ5:BQ27)</f>
        <v>3984640</v>
      </c>
      <c r="BR28" s="32">
        <f t="shared" si="15"/>
        <v>53067</v>
      </c>
      <c r="BS28" s="32">
        <f t="shared" si="15"/>
        <v>34923</v>
      </c>
      <c r="BT28" s="32">
        <f t="shared" si="15"/>
        <v>21274</v>
      </c>
      <c r="BU28" s="32">
        <f t="shared" si="15"/>
        <v>8849</v>
      </c>
      <c r="BV28" s="32">
        <f t="shared" si="15"/>
        <v>503318</v>
      </c>
      <c r="BW28" s="32">
        <f t="shared" si="15"/>
        <v>31226795</v>
      </c>
      <c r="BX28" s="32">
        <f t="shared" si="15"/>
        <v>184631.45</v>
      </c>
      <c r="BY28" s="32">
        <f t="shared" si="15"/>
        <v>657696</v>
      </c>
      <c r="BZ28" s="32">
        <f t="shared" si="15"/>
        <v>556070</v>
      </c>
      <c r="CA28" s="32">
        <f t="shared" si="15"/>
        <v>356172</v>
      </c>
      <c r="CB28" s="32">
        <f t="shared" si="15"/>
        <v>300813</v>
      </c>
      <c r="CC28" s="32">
        <f t="shared" si="15"/>
        <v>49851</v>
      </c>
      <c r="CD28" s="32">
        <f t="shared" si="15"/>
        <v>1697903</v>
      </c>
      <c r="CE28" s="32">
        <f t="shared" si="15"/>
        <v>3051068</v>
      </c>
      <c r="CF28" s="32">
        <f t="shared" si="15"/>
        <v>1824937</v>
      </c>
      <c r="CG28" s="32">
        <f t="shared" si="15"/>
        <v>244017</v>
      </c>
      <c r="CH28" s="32">
        <f t="shared" si="15"/>
        <v>997386</v>
      </c>
      <c r="CI28" s="32">
        <f t="shared" si="15"/>
        <v>69876</v>
      </c>
      <c r="CJ28" s="32">
        <f t="shared" si="15"/>
        <v>96787</v>
      </c>
      <c r="CK28" s="32">
        <f t="shared" si="15"/>
        <v>166663</v>
      </c>
      <c r="CL28" s="32">
        <f t="shared" si="15"/>
        <v>93955</v>
      </c>
      <c r="CM28" s="32">
        <f t="shared" si="15"/>
        <v>12060</v>
      </c>
      <c r="CN28" s="32">
        <f>SUM(CN5:CN27)</f>
        <v>130117</v>
      </c>
      <c r="CO28" s="32">
        <f t="shared" si="15"/>
        <v>66121</v>
      </c>
      <c r="CP28" s="32">
        <f t="shared" si="15"/>
        <v>124162</v>
      </c>
      <c r="CQ28" s="32">
        <f t="shared" si="15"/>
        <v>190236</v>
      </c>
      <c r="CR28" s="32">
        <f t="shared" si="15"/>
        <v>86987</v>
      </c>
      <c r="CS28" s="32">
        <f t="shared" si="15"/>
        <v>12298</v>
      </c>
      <c r="CT28" s="32">
        <f>SUM(CT5:CT27)</f>
        <v>120770</v>
      </c>
      <c r="CU28" s="32">
        <f t="shared" si="15"/>
        <v>8419</v>
      </c>
      <c r="CV28" s="32">
        <f>SUM(CV5:CV27)</f>
        <v>211682</v>
      </c>
      <c r="CW28" s="32">
        <f t="shared" si="15"/>
        <v>2491</v>
      </c>
      <c r="CX28" s="32">
        <f t="shared" si="15"/>
        <v>13053</v>
      </c>
      <c r="CY28" s="32">
        <f t="shared" si="15"/>
        <v>35519</v>
      </c>
      <c r="CZ28" s="32" t="s">
        <v>197</v>
      </c>
      <c r="DA28" s="32" t="s">
        <v>198</v>
      </c>
      <c r="DB28" s="32" t="s">
        <v>199</v>
      </c>
      <c r="DC28" s="32" t="s">
        <v>200</v>
      </c>
    </row>
  </sheetData>
  <sheetProtection/>
  <mergeCells count="28">
    <mergeCell ref="B1:J1"/>
    <mergeCell ref="K1:L1"/>
    <mergeCell ref="M1:P1"/>
    <mergeCell ref="Q1:U1"/>
    <mergeCell ref="V1:AF1"/>
    <mergeCell ref="AG1:AK1"/>
    <mergeCell ref="AL1:AP1"/>
    <mergeCell ref="AQ1:BB1"/>
    <mergeCell ref="BC1:BI1"/>
    <mergeCell ref="BJ1:BM1"/>
    <mergeCell ref="BN1:BX1"/>
    <mergeCell ref="BY1:CG1"/>
    <mergeCell ref="CH1:CS1"/>
    <mergeCell ref="CU1:DC1"/>
    <mergeCell ref="C2:J2"/>
    <mergeCell ref="K2:L2"/>
    <mergeCell ref="M2:P2"/>
    <mergeCell ref="Q2:U2"/>
    <mergeCell ref="V2:AF2"/>
    <mergeCell ref="AG2:AK2"/>
    <mergeCell ref="AL2:AP2"/>
    <mergeCell ref="AQ2:BB2"/>
    <mergeCell ref="BC2:BI2"/>
    <mergeCell ref="BJ2:BM2"/>
    <mergeCell ref="BN2:BX2"/>
    <mergeCell ref="BY2:CG2"/>
    <mergeCell ref="CH2:CS2"/>
    <mergeCell ref="CU2:DC2"/>
  </mergeCells>
  <printOptions/>
  <pageMargins left="0.25" right="0.25" top="0.75" bottom="0.75" header="0.3" footer="0.3"/>
  <pageSetup horizontalDpi="600" verticalDpi="600" orientation="landscape" r:id="rId1"/>
  <headerFooter>
    <oddHeader>&amp;C&amp;"-,Bold"&amp;14Appendix B: CSU Annual Libraries Statistics: Cumulative Data, 2007-2008</oddHeader>
    <oddFooter>&amp;CPage 28 of 33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C28"/>
  <sheetViews>
    <sheetView workbookViewId="0" topLeftCell="BC3">
      <selection activeCell="B3" sqref="B3"/>
    </sheetView>
  </sheetViews>
  <sheetFormatPr defaultColWidth="9.140625" defaultRowHeight="15"/>
  <cols>
    <col min="1" max="1" width="17.421875" style="0" customWidth="1"/>
    <col min="2" max="10" width="0" style="0" hidden="1" customWidth="1"/>
    <col min="11" max="11" width="13.421875" style="0" hidden="1" customWidth="1"/>
    <col min="12" max="12" width="12.00390625" style="0" hidden="1" customWidth="1"/>
    <col min="13" max="13" width="13.140625" style="0" hidden="1" customWidth="1"/>
    <col min="14" max="15" width="12.8515625" style="0" hidden="1" customWidth="1"/>
    <col min="16" max="16" width="11.8515625" style="0" hidden="1" customWidth="1"/>
    <col min="17" max="17" width="11.421875" style="0" hidden="1" customWidth="1"/>
    <col min="18" max="18" width="10.421875" style="0" hidden="1" customWidth="1"/>
    <col min="19" max="19" width="0" style="0" hidden="1" customWidth="1"/>
    <col min="20" max="20" width="12.8515625" style="0" hidden="1" customWidth="1"/>
    <col min="21" max="21" width="12.7109375" style="0" hidden="1" customWidth="1"/>
    <col min="22" max="22" width="10.8515625" style="0" hidden="1" customWidth="1"/>
    <col min="23" max="24" width="0" style="0" hidden="1" customWidth="1"/>
    <col min="25" max="25" width="12.421875" style="0" hidden="1" customWidth="1"/>
    <col min="26" max="26" width="11.57421875" style="0" hidden="1" customWidth="1"/>
    <col min="27" max="28" width="0" style="0" hidden="1" customWidth="1"/>
    <col min="29" max="29" width="12.00390625" style="0" hidden="1" customWidth="1"/>
    <col min="30" max="30" width="0" style="0" hidden="1" customWidth="1"/>
    <col min="31" max="31" width="11.8515625" style="0" hidden="1" customWidth="1"/>
    <col min="32" max="32" width="11.57421875" style="0" hidden="1" customWidth="1"/>
    <col min="33" max="34" width="11.421875" style="0" hidden="1" customWidth="1"/>
    <col min="35" max="35" width="12.421875" style="0" hidden="1" customWidth="1"/>
    <col min="36" max="36" width="11.7109375" style="0" hidden="1" customWidth="1"/>
    <col min="37" max="37" width="13.7109375" style="0" hidden="1" customWidth="1"/>
    <col min="38" max="38" width="12.140625" style="0" hidden="1" customWidth="1"/>
    <col min="39" max="39" width="9.7109375" style="0" hidden="1" customWidth="1"/>
    <col min="40" max="47" width="0" style="0" hidden="1" customWidth="1"/>
    <col min="48" max="48" width="10.57421875" style="0" hidden="1" customWidth="1"/>
    <col min="49" max="54" width="0" style="0" hidden="1" customWidth="1"/>
    <col min="55" max="55" width="11.00390625" style="0" customWidth="1"/>
    <col min="56" max="56" width="11.28125" style="0" customWidth="1"/>
    <col min="62" max="62" width="12.00390625" style="0" customWidth="1"/>
    <col min="63" max="63" width="11.140625" style="0" customWidth="1"/>
    <col min="64" max="64" width="11.57421875" style="0" customWidth="1"/>
    <col min="66" max="66" width="9.8515625" style="0" hidden="1" customWidth="1"/>
    <col min="67" max="67" width="0" style="0" hidden="1" customWidth="1"/>
    <col min="68" max="68" width="10.421875" style="0" hidden="1" customWidth="1"/>
    <col min="69" max="69" width="10.7109375" style="0" hidden="1" customWidth="1"/>
    <col min="70" max="71" width="0" style="0" hidden="1" customWidth="1"/>
    <col min="72" max="72" width="9.8515625" style="0" hidden="1" customWidth="1"/>
    <col min="73" max="74" width="0" style="0" hidden="1" customWidth="1"/>
    <col min="75" max="75" width="12.421875" style="0" hidden="1" customWidth="1"/>
    <col min="76" max="77" width="0" style="0" hidden="1" customWidth="1"/>
    <col min="78" max="78" width="12.00390625" style="0" hidden="1" customWidth="1"/>
    <col min="79" max="81" width="0" style="0" hidden="1" customWidth="1"/>
    <col min="82" max="82" width="11.421875" style="0" hidden="1" customWidth="1"/>
    <col min="83" max="83" width="10.00390625" style="0" hidden="1" customWidth="1"/>
    <col min="84" max="84" width="10.28125" style="0" hidden="1" customWidth="1"/>
    <col min="85" max="85" width="10.8515625" style="0" hidden="1" customWidth="1"/>
    <col min="86" max="86" width="10.57421875" style="0" hidden="1" customWidth="1"/>
    <col min="87" max="87" width="10.140625" style="0" hidden="1" customWidth="1"/>
    <col min="88" max="97" width="0" style="0" hidden="1" customWidth="1"/>
    <col min="98" max="98" width="16.140625" style="0" hidden="1" customWidth="1"/>
    <col min="99" max="103" width="0" style="0" hidden="1" customWidth="1"/>
    <col min="104" max="104" width="10.421875" style="0" hidden="1" customWidth="1"/>
    <col min="105" max="105" width="11.7109375" style="0" hidden="1" customWidth="1"/>
    <col min="106" max="106" width="14.140625" style="0" hidden="1" customWidth="1"/>
    <col min="107" max="107" width="11.140625" style="0" hidden="1" customWidth="1"/>
  </cols>
  <sheetData>
    <row r="1" spans="1:107" s="37" customFormat="1" ht="15.75">
      <c r="A1" s="35"/>
      <c r="B1" s="46"/>
      <c r="C1" s="46"/>
      <c r="D1" s="46"/>
      <c r="E1" s="46"/>
      <c r="F1" s="46"/>
      <c r="G1" s="46"/>
      <c r="H1" s="46"/>
      <c r="I1" s="46"/>
      <c r="J1" s="46"/>
      <c r="K1" s="50" t="s">
        <v>0</v>
      </c>
      <c r="L1" s="50"/>
      <c r="M1" s="44" t="s">
        <v>0</v>
      </c>
      <c r="N1" s="44"/>
      <c r="O1" s="44"/>
      <c r="P1" s="44"/>
      <c r="Q1" s="44" t="s">
        <v>0</v>
      </c>
      <c r="R1" s="44"/>
      <c r="S1" s="44"/>
      <c r="T1" s="44"/>
      <c r="U1" s="44"/>
      <c r="V1" s="44" t="s">
        <v>0</v>
      </c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 t="s">
        <v>0</v>
      </c>
      <c r="AH1" s="44"/>
      <c r="AI1" s="44"/>
      <c r="AJ1" s="44"/>
      <c r="AK1" s="44"/>
      <c r="AL1" s="45" t="s">
        <v>1</v>
      </c>
      <c r="AM1" s="45"/>
      <c r="AN1" s="45"/>
      <c r="AO1" s="45"/>
      <c r="AP1" s="45"/>
      <c r="AQ1" s="45" t="s">
        <v>1</v>
      </c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 t="s">
        <v>1</v>
      </c>
      <c r="BD1" s="45"/>
      <c r="BE1" s="45"/>
      <c r="BF1" s="45"/>
      <c r="BG1" s="45"/>
      <c r="BH1" s="45"/>
      <c r="BI1" s="45"/>
      <c r="BJ1" s="44" t="s">
        <v>1</v>
      </c>
      <c r="BK1" s="44"/>
      <c r="BL1" s="44"/>
      <c r="BM1" s="44"/>
      <c r="BN1" s="44" t="s">
        <v>1</v>
      </c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 t="s">
        <v>1</v>
      </c>
      <c r="BZ1" s="44"/>
      <c r="CA1" s="44"/>
      <c r="CB1" s="44"/>
      <c r="CC1" s="44"/>
      <c r="CD1" s="44"/>
      <c r="CE1" s="44"/>
      <c r="CF1" s="44"/>
      <c r="CG1" s="44"/>
      <c r="CH1" s="44" t="s">
        <v>8</v>
      </c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0" t="s">
        <v>8</v>
      </c>
      <c r="CU1" s="54" t="s">
        <v>8</v>
      </c>
      <c r="CV1" s="54"/>
      <c r="CW1" s="54"/>
      <c r="CX1" s="54"/>
      <c r="CY1" s="54"/>
      <c r="CZ1" s="54"/>
      <c r="DA1" s="54"/>
      <c r="DB1" s="54"/>
      <c r="DC1" s="55"/>
    </row>
    <row r="2" spans="1:107" s="33" customFormat="1" ht="27" customHeight="1">
      <c r="A2" s="36"/>
      <c r="B2" s="38" t="s">
        <v>2</v>
      </c>
      <c r="C2" s="47" t="s">
        <v>3</v>
      </c>
      <c r="D2" s="48"/>
      <c r="E2" s="48"/>
      <c r="F2" s="48"/>
      <c r="G2" s="48"/>
      <c r="H2" s="48"/>
      <c r="I2" s="48"/>
      <c r="J2" s="48"/>
      <c r="K2" s="49" t="s">
        <v>4</v>
      </c>
      <c r="L2" s="49"/>
      <c r="M2" s="49" t="s">
        <v>4</v>
      </c>
      <c r="N2" s="49"/>
      <c r="O2" s="49"/>
      <c r="P2" s="49"/>
      <c r="Q2" s="43" t="s">
        <v>5</v>
      </c>
      <c r="R2" s="43"/>
      <c r="S2" s="43"/>
      <c r="T2" s="43"/>
      <c r="U2" s="43"/>
      <c r="V2" s="43" t="s">
        <v>5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 t="s">
        <v>5</v>
      </c>
      <c r="AH2" s="43"/>
      <c r="AI2" s="43"/>
      <c r="AJ2" s="43"/>
      <c r="AK2" s="43"/>
      <c r="AL2" s="43" t="s">
        <v>6</v>
      </c>
      <c r="AM2" s="43"/>
      <c r="AN2" s="43"/>
      <c r="AO2" s="43"/>
      <c r="AP2" s="43"/>
      <c r="AQ2" s="43" t="s">
        <v>6</v>
      </c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 t="s">
        <v>6</v>
      </c>
      <c r="BD2" s="43"/>
      <c r="BE2" s="43"/>
      <c r="BF2" s="43"/>
      <c r="BG2" s="43"/>
      <c r="BH2" s="43"/>
      <c r="BI2" s="43"/>
      <c r="BJ2" s="43" t="s">
        <v>7</v>
      </c>
      <c r="BK2" s="43"/>
      <c r="BL2" s="43"/>
      <c r="BM2" s="43"/>
      <c r="BN2" s="43" t="s">
        <v>7</v>
      </c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 t="s">
        <v>7</v>
      </c>
      <c r="BZ2" s="43"/>
      <c r="CA2" s="43"/>
      <c r="CB2" s="43"/>
      <c r="CC2" s="43"/>
      <c r="CD2" s="43"/>
      <c r="CE2" s="43"/>
      <c r="CF2" s="43"/>
      <c r="CG2" s="43"/>
      <c r="CH2" s="48" t="s">
        <v>216</v>
      </c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39" t="s">
        <v>216</v>
      </c>
      <c r="CU2" s="52" t="s">
        <v>217</v>
      </c>
      <c r="CV2" s="52"/>
      <c r="CW2" s="52"/>
      <c r="CX2" s="52"/>
      <c r="CY2" s="52"/>
      <c r="CZ2" s="52"/>
      <c r="DA2" s="52"/>
      <c r="DB2" s="52"/>
      <c r="DC2" s="56"/>
    </row>
    <row r="3" spans="1:107" s="28" customFormat="1" ht="96.75" customHeight="1">
      <c r="A3" s="22"/>
      <c r="B3" s="23" t="s">
        <v>9</v>
      </c>
      <c r="C3" s="23" t="s">
        <v>10</v>
      </c>
      <c r="D3" s="23" t="s">
        <v>11</v>
      </c>
      <c r="E3" s="23" t="s">
        <v>12</v>
      </c>
      <c r="F3" s="23" t="s">
        <v>13</v>
      </c>
      <c r="G3" s="23" t="s">
        <v>14</v>
      </c>
      <c r="H3" s="23" t="s">
        <v>15</v>
      </c>
      <c r="I3" s="23" t="s">
        <v>16</v>
      </c>
      <c r="J3" s="24" t="s">
        <v>201</v>
      </c>
      <c r="K3" s="25" t="s">
        <v>17</v>
      </c>
      <c r="L3" s="25" t="s">
        <v>18</v>
      </c>
      <c r="M3" s="23" t="s">
        <v>19</v>
      </c>
      <c r="N3" s="23" t="s">
        <v>20</v>
      </c>
      <c r="O3" s="24" t="s">
        <v>202</v>
      </c>
      <c r="P3" s="23" t="s">
        <v>21</v>
      </c>
      <c r="Q3" s="23" t="s">
        <v>22</v>
      </c>
      <c r="R3" s="23" t="s">
        <v>23</v>
      </c>
      <c r="S3" s="23" t="s">
        <v>24</v>
      </c>
      <c r="T3" s="23" t="s">
        <v>25</v>
      </c>
      <c r="U3" s="34" t="s">
        <v>26</v>
      </c>
      <c r="V3" s="23" t="s">
        <v>27</v>
      </c>
      <c r="W3" s="23" t="s">
        <v>28</v>
      </c>
      <c r="X3" s="23" t="s">
        <v>29</v>
      </c>
      <c r="Y3" s="23" t="s">
        <v>209</v>
      </c>
      <c r="Z3" s="23" t="s">
        <v>30</v>
      </c>
      <c r="AA3" s="23" t="s">
        <v>31</v>
      </c>
      <c r="AB3" s="23" t="s">
        <v>32</v>
      </c>
      <c r="AC3" s="24" t="s">
        <v>203</v>
      </c>
      <c r="AD3" s="23" t="s">
        <v>210</v>
      </c>
      <c r="AE3" s="23" t="s">
        <v>33</v>
      </c>
      <c r="AF3" s="23" t="s">
        <v>34</v>
      </c>
      <c r="AG3" s="23" t="s">
        <v>215</v>
      </c>
      <c r="AH3" s="23" t="s">
        <v>35</v>
      </c>
      <c r="AI3" s="24" t="s">
        <v>204</v>
      </c>
      <c r="AJ3" s="23" t="s">
        <v>36</v>
      </c>
      <c r="AK3" s="24" t="s">
        <v>205</v>
      </c>
      <c r="AL3" s="24" t="s">
        <v>206</v>
      </c>
      <c r="AM3" s="24" t="s">
        <v>207</v>
      </c>
      <c r="AN3" s="23" t="s">
        <v>37</v>
      </c>
      <c r="AO3" s="23" t="s">
        <v>38</v>
      </c>
      <c r="AP3" s="23" t="s">
        <v>39</v>
      </c>
      <c r="AQ3" s="23" t="s">
        <v>40</v>
      </c>
      <c r="AR3" s="23" t="s">
        <v>41</v>
      </c>
      <c r="AS3" s="23" t="s">
        <v>42</v>
      </c>
      <c r="AT3" s="23" t="s">
        <v>43</v>
      </c>
      <c r="AU3" s="24" t="s">
        <v>44</v>
      </c>
      <c r="AV3" s="23" t="s">
        <v>45</v>
      </c>
      <c r="AW3" s="24" t="s">
        <v>46</v>
      </c>
      <c r="AX3" s="23" t="s">
        <v>47</v>
      </c>
      <c r="AY3" s="26" t="s">
        <v>211</v>
      </c>
      <c r="AZ3" s="23" t="s">
        <v>212</v>
      </c>
      <c r="BA3" s="23" t="s">
        <v>50</v>
      </c>
      <c r="BB3" s="23" t="s">
        <v>51</v>
      </c>
      <c r="BC3" s="23" t="s">
        <v>52</v>
      </c>
      <c r="BD3" s="23" t="s">
        <v>53</v>
      </c>
      <c r="BE3" s="23" t="s">
        <v>54</v>
      </c>
      <c r="BF3" s="23" t="s">
        <v>55</v>
      </c>
      <c r="BG3" s="23" t="s">
        <v>56</v>
      </c>
      <c r="BH3" s="23" t="s">
        <v>57</v>
      </c>
      <c r="BI3" s="23" t="s">
        <v>58</v>
      </c>
      <c r="BJ3" s="24" t="s">
        <v>206</v>
      </c>
      <c r="BK3" s="24" t="s">
        <v>207</v>
      </c>
      <c r="BL3" s="23" t="s">
        <v>37</v>
      </c>
      <c r="BM3" s="23" t="s">
        <v>38</v>
      </c>
      <c r="BN3" s="23" t="s">
        <v>41</v>
      </c>
      <c r="BO3" s="23" t="s">
        <v>42</v>
      </c>
      <c r="BP3" s="23" t="s">
        <v>59</v>
      </c>
      <c r="BQ3" s="23" t="s">
        <v>45</v>
      </c>
      <c r="BR3" s="24" t="s">
        <v>46</v>
      </c>
      <c r="BS3" s="23" t="s">
        <v>47</v>
      </c>
      <c r="BT3" s="26" t="s">
        <v>48</v>
      </c>
      <c r="BU3" s="23" t="s">
        <v>49</v>
      </c>
      <c r="BV3" s="23" t="s">
        <v>50</v>
      </c>
      <c r="BW3" s="23" t="s">
        <v>51</v>
      </c>
      <c r="BX3" s="23" t="s">
        <v>60</v>
      </c>
      <c r="BY3" s="23" t="s">
        <v>53</v>
      </c>
      <c r="BZ3" s="23" t="s">
        <v>54</v>
      </c>
      <c r="CA3" s="23" t="s">
        <v>55</v>
      </c>
      <c r="CB3" s="23" t="s">
        <v>61</v>
      </c>
      <c r="CC3" s="23" t="s">
        <v>57</v>
      </c>
      <c r="CD3" s="23" t="s">
        <v>62</v>
      </c>
      <c r="CE3" s="24" t="s">
        <v>63</v>
      </c>
      <c r="CF3" s="24" t="s">
        <v>64</v>
      </c>
      <c r="CG3" s="23" t="s">
        <v>65</v>
      </c>
      <c r="CH3" s="24" t="s">
        <v>66</v>
      </c>
      <c r="CI3" s="23" t="s">
        <v>67</v>
      </c>
      <c r="CJ3" s="23" t="s">
        <v>68</v>
      </c>
      <c r="CK3" s="24" t="s">
        <v>208</v>
      </c>
      <c r="CL3" s="23" t="s">
        <v>69</v>
      </c>
      <c r="CM3" s="23" t="s">
        <v>70</v>
      </c>
      <c r="CN3" s="23" t="s">
        <v>71</v>
      </c>
      <c r="CO3" s="23" t="s">
        <v>72</v>
      </c>
      <c r="CP3" s="23" t="s">
        <v>73</v>
      </c>
      <c r="CQ3" s="24" t="s">
        <v>74</v>
      </c>
      <c r="CR3" s="23" t="s">
        <v>75</v>
      </c>
      <c r="CS3" s="23" t="s">
        <v>76</v>
      </c>
      <c r="CT3" s="23" t="s">
        <v>71</v>
      </c>
      <c r="CU3" s="23" t="s">
        <v>77</v>
      </c>
      <c r="CV3" s="23" t="s">
        <v>78</v>
      </c>
      <c r="CW3" s="23" t="s">
        <v>79</v>
      </c>
      <c r="CX3" s="23" t="s">
        <v>80</v>
      </c>
      <c r="CY3" s="23" t="s">
        <v>213</v>
      </c>
      <c r="CZ3" s="23" t="s">
        <v>81</v>
      </c>
      <c r="DA3" s="23" t="s">
        <v>214</v>
      </c>
      <c r="DB3" s="24" t="s">
        <v>82</v>
      </c>
      <c r="DC3" s="27" t="s">
        <v>83</v>
      </c>
    </row>
    <row r="4" spans="1:107" ht="16.5" thickBot="1">
      <c r="A4" s="1" t="s">
        <v>84</v>
      </c>
      <c r="B4" s="2" t="s">
        <v>85</v>
      </c>
      <c r="C4" s="3" t="s">
        <v>86</v>
      </c>
      <c r="D4" s="3" t="s">
        <v>87</v>
      </c>
      <c r="E4" s="3" t="s">
        <v>88</v>
      </c>
      <c r="F4" s="3" t="s">
        <v>89</v>
      </c>
      <c r="G4" s="3" t="s">
        <v>90</v>
      </c>
      <c r="H4" s="3" t="s">
        <v>91</v>
      </c>
      <c r="I4" s="4" t="s">
        <v>92</v>
      </c>
      <c r="J4" s="2" t="s">
        <v>93</v>
      </c>
      <c r="K4" s="3" t="s">
        <v>94</v>
      </c>
      <c r="L4" s="3" t="s">
        <v>95</v>
      </c>
      <c r="M4" s="3" t="s">
        <v>96</v>
      </c>
      <c r="N4" s="3" t="s">
        <v>97</v>
      </c>
      <c r="O4" s="2" t="s">
        <v>98</v>
      </c>
      <c r="P4" s="4" t="s">
        <v>99</v>
      </c>
      <c r="Q4" s="3" t="s">
        <v>100</v>
      </c>
      <c r="R4" s="3" t="s">
        <v>101</v>
      </c>
      <c r="S4" s="3" t="s">
        <v>102</v>
      </c>
      <c r="T4" s="4" t="s">
        <v>103</v>
      </c>
      <c r="U4" s="3" t="s">
        <v>104</v>
      </c>
      <c r="V4" s="3" t="s">
        <v>105</v>
      </c>
      <c r="W4" s="3" t="s">
        <v>106</v>
      </c>
      <c r="X4" s="3" t="s">
        <v>107</v>
      </c>
      <c r="Y4" s="3" t="s">
        <v>108</v>
      </c>
      <c r="Z4" s="3" t="s">
        <v>109</v>
      </c>
      <c r="AA4" s="3" t="s">
        <v>110</v>
      </c>
      <c r="AB4" s="4" t="s">
        <v>111</v>
      </c>
      <c r="AC4" s="4" t="s">
        <v>112</v>
      </c>
      <c r="AD4" s="5" t="s">
        <v>113</v>
      </c>
      <c r="AE4" s="3" t="s">
        <v>114</v>
      </c>
      <c r="AF4" s="3" t="s">
        <v>115</v>
      </c>
      <c r="AG4" s="3" t="s">
        <v>116</v>
      </c>
      <c r="AH4" s="3" t="s">
        <v>117</v>
      </c>
      <c r="AI4" s="3" t="s">
        <v>118</v>
      </c>
      <c r="AJ4" s="3" t="s">
        <v>119</v>
      </c>
      <c r="AK4" s="4" t="s">
        <v>120</v>
      </c>
      <c r="AL4" s="4" t="s">
        <v>121</v>
      </c>
      <c r="AM4" s="3" t="s">
        <v>122</v>
      </c>
      <c r="AN4" s="3" t="s">
        <v>123</v>
      </c>
      <c r="AO4" s="3" t="s">
        <v>124</v>
      </c>
      <c r="AP4" s="3" t="s">
        <v>125</v>
      </c>
      <c r="AQ4" s="3" t="s">
        <v>126</v>
      </c>
      <c r="AR4" s="3" t="s">
        <v>127</v>
      </c>
      <c r="AS4" s="3" t="s">
        <v>128</v>
      </c>
      <c r="AT4" s="3" t="s">
        <v>129</v>
      </c>
      <c r="AU4" s="4" t="s">
        <v>130</v>
      </c>
      <c r="AV4" s="3" t="s">
        <v>131</v>
      </c>
      <c r="AW4" s="3" t="s">
        <v>132</v>
      </c>
      <c r="AX4" s="3" t="s">
        <v>133</v>
      </c>
      <c r="AY4" s="3" t="s">
        <v>134</v>
      </c>
      <c r="AZ4" s="3" t="s">
        <v>135</v>
      </c>
      <c r="BA4" s="3" t="s">
        <v>136</v>
      </c>
      <c r="BB4" s="3" t="s">
        <v>137</v>
      </c>
      <c r="BC4" s="3" t="s">
        <v>138</v>
      </c>
      <c r="BD4" s="3" t="s">
        <v>139</v>
      </c>
      <c r="BE4" s="3" t="s">
        <v>140</v>
      </c>
      <c r="BF4" s="3" t="s">
        <v>141</v>
      </c>
      <c r="BG4" s="3" t="s">
        <v>142</v>
      </c>
      <c r="BH4" s="3" t="s">
        <v>143</v>
      </c>
      <c r="BI4" s="4" t="s">
        <v>144</v>
      </c>
      <c r="BJ4" s="3" t="s">
        <v>121</v>
      </c>
      <c r="BK4" s="3" t="s">
        <v>122</v>
      </c>
      <c r="BL4" s="3" t="s">
        <v>123</v>
      </c>
      <c r="BM4" s="3" t="s">
        <v>124</v>
      </c>
      <c r="BN4" s="3" t="s">
        <v>127</v>
      </c>
      <c r="BO4" s="4" t="s">
        <v>128</v>
      </c>
      <c r="BP4" s="3" t="s">
        <v>129</v>
      </c>
      <c r="BQ4" s="3" t="s">
        <v>131</v>
      </c>
      <c r="BR4" s="3" t="s">
        <v>132</v>
      </c>
      <c r="BS4" s="3" t="s">
        <v>133</v>
      </c>
      <c r="BT4" s="3" t="s">
        <v>134</v>
      </c>
      <c r="BU4" s="3" t="s">
        <v>135</v>
      </c>
      <c r="BV4" s="4" t="s">
        <v>136</v>
      </c>
      <c r="BW4" s="3" t="s">
        <v>137</v>
      </c>
      <c r="BX4" s="3" t="s">
        <v>138</v>
      </c>
      <c r="BY4" s="3" t="s">
        <v>139</v>
      </c>
      <c r="BZ4" s="3" t="s">
        <v>140</v>
      </c>
      <c r="CA4" s="3" t="s">
        <v>141</v>
      </c>
      <c r="CB4" s="3" t="s">
        <v>142</v>
      </c>
      <c r="CC4" s="3" t="s">
        <v>143</v>
      </c>
      <c r="CD4" s="3" t="s">
        <v>144</v>
      </c>
      <c r="CE4" s="3" t="s">
        <v>145</v>
      </c>
      <c r="CF4" s="3" t="s">
        <v>146</v>
      </c>
      <c r="CG4" s="3" t="s">
        <v>147</v>
      </c>
      <c r="CH4" s="3" t="s">
        <v>148</v>
      </c>
      <c r="CI4" s="3" t="s">
        <v>149</v>
      </c>
      <c r="CJ4" s="4" t="s">
        <v>150</v>
      </c>
      <c r="CK4" s="3" t="s">
        <v>151</v>
      </c>
      <c r="CL4" s="3" t="s">
        <v>152</v>
      </c>
      <c r="CM4" s="3" t="s">
        <v>153</v>
      </c>
      <c r="CN4" s="3" t="s">
        <v>154</v>
      </c>
      <c r="CO4" s="3" t="s">
        <v>155</v>
      </c>
      <c r="CP4" s="3" t="s">
        <v>156</v>
      </c>
      <c r="CQ4" s="3" t="s">
        <v>157</v>
      </c>
      <c r="CR4" s="3" t="s">
        <v>158</v>
      </c>
      <c r="CS4" s="3" t="s">
        <v>159</v>
      </c>
      <c r="CT4" s="3" t="s">
        <v>160</v>
      </c>
      <c r="CU4" s="4" t="s">
        <v>161</v>
      </c>
      <c r="CV4" s="3" t="s">
        <v>162</v>
      </c>
      <c r="CW4" s="3" t="s">
        <v>163</v>
      </c>
      <c r="CX4" s="3" t="s">
        <v>164</v>
      </c>
      <c r="CY4" s="3" t="s">
        <v>165</v>
      </c>
      <c r="CZ4" s="3" t="s">
        <v>166</v>
      </c>
      <c r="DA4" s="3" t="s">
        <v>167</v>
      </c>
      <c r="DB4" s="3" t="s">
        <v>168</v>
      </c>
      <c r="DC4" s="3" t="s">
        <v>169</v>
      </c>
    </row>
    <row r="5" spans="1:107" ht="15">
      <c r="A5" s="6" t="s">
        <v>170</v>
      </c>
      <c r="B5" s="7">
        <v>1</v>
      </c>
      <c r="C5" s="8">
        <f>D5+E5</f>
        <v>11.4</v>
      </c>
      <c r="D5" s="9">
        <v>8.4</v>
      </c>
      <c r="E5" s="9">
        <v>3</v>
      </c>
      <c r="F5" s="9">
        <v>13</v>
      </c>
      <c r="G5" s="9">
        <v>11</v>
      </c>
      <c r="H5" s="9">
        <v>0</v>
      </c>
      <c r="I5" s="9">
        <v>3.7</v>
      </c>
      <c r="J5" s="8">
        <f>C5+F5+H5+I5</f>
        <v>28.099999999999998</v>
      </c>
      <c r="K5" s="10">
        <v>801160.08</v>
      </c>
      <c r="L5" s="10">
        <v>544024.08</v>
      </c>
      <c r="M5" s="11">
        <f>K5-L5</f>
        <v>257136</v>
      </c>
      <c r="N5" s="12">
        <v>583295</v>
      </c>
      <c r="O5" s="11">
        <f>K5+N5</f>
        <v>1384455.08</v>
      </c>
      <c r="P5" s="10">
        <v>57304.64</v>
      </c>
      <c r="Q5" s="10">
        <v>247036</v>
      </c>
      <c r="R5" s="10">
        <v>236255</v>
      </c>
      <c r="S5" s="10">
        <v>10781</v>
      </c>
      <c r="T5" s="11">
        <f>U5+V5</f>
        <v>172101</v>
      </c>
      <c r="U5" s="10">
        <v>126989</v>
      </c>
      <c r="V5" s="10">
        <v>45112</v>
      </c>
      <c r="W5" s="10">
        <v>5080</v>
      </c>
      <c r="X5" s="10">
        <v>1296</v>
      </c>
      <c r="Y5" s="10">
        <v>221537</v>
      </c>
      <c r="Z5" s="10">
        <v>179760</v>
      </c>
      <c r="AA5" s="10">
        <v>-660</v>
      </c>
      <c r="AB5" s="10">
        <v>0</v>
      </c>
      <c r="AC5" s="11">
        <f>SUM(Q5,T5,W5,X5,Y5,AA5,AB5)</f>
        <v>646390</v>
      </c>
      <c r="AD5" s="10">
        <v>0</v>
      </c>
      <c r="AE5" s="10">
        <v>7208</v>
      </c>
      <c r="AF5" s="10">
        <v>16383</v>
      </c>
      <c r="AG5" s="10">
        <v>35046</v>
      </c>
      <c r="AH5" s="10">
        <v>288565</v>
      </c>
      <c r="AI5" s="11">
        <f>SUM(O5,P5,Q5,T5,W5,X5,Y5,AA5,AB5,AD5,AE5,AF5,AG5,AH5)</f>
        <v>2435351.7199999997</v>
      </c>
      <c r="AJ5" s="10">
        <v>551543</v>
      </c>
      <c r="AK5" s="11">
        <f>AJ5+AI5</f>
        <v>2986894.7199999997</v>
      </c>
      <c r="AL5" s="13">
        <f>SUM(AN5,AR5,AS5,AT5)</f>
        <v>4902</v>
      </c>
      <c r="AM5" s="14">
        <v>11556</v>
      </c>
      <c r="AN5" s="14">
        <v>3832</v>
      </c>
      <c r="AO5" s="14">
        <v>11556</v>
      </c>
      <c r="AP5" s="14">
        <v>3045</v>
      </c>
      <c r="AQ5" s="14">
        <v>787</v>
      </c>
      <c r="AR5" s="14">
        <v>845</v>
      </c>
      <c r="AS5" s="14">
        <v>150</v>
      </c>
      <c r="AT5" s="14">
        <v>75</v>
      </c>
      <c r="AU5" s="14">
        <v>1910</v>
      </c>
      <c r="AV5" s="14" t="s">
        <v>171</v>
      </c>
      <c r="AW5" s="14">
        <v>0</v>
      </c>
      <c r="AX5" s="14">
        <v>0</v>
      </c>
      <c r="AY5" s="14">
        <v>0</v>
      </c>
      <c r="AZ5" s="14">
        <v>0</v>
      </c>
      <c r="BA5" s="14">
        <v>5427</v>
      </c>
      <c r="BB5" s="14">
        <v>70</v>
      </c>
      <c r="BC5" s="14">
        <v>2</v>
      </c>
      <c r="BD5" s="14">
        <v>20</v>
      </c>
      <c r="BE5" s="14">
        <v>11</v>
      </c>
      <c r="BF5" s="14">
        <v>112</v>
      </c>
      <c r="BG5" s="14">
        <v>64</v>
      </c>
      <c r="BH5" s="14">
        <v>160</v>
      </c>
      <c r="BI5" s="14" t="s">
        <v>171</v>
      </c>
      <c r="BJ5" s="13">
        <f aca="true" t="shared" si="0" ref="BJ5:BJ27">SUM(BL5,BN5,BO5,BP5)</f>
        <v>484496</v>
      </c>
      <c r="BK5" s="14">
        <v>397237</v>
      </c>
      <c r="BL5" s="14">
        <v>386873</v>
      </c>
      <c r="BM5" s="14">
        <v>0</v>
      </c>
      <c r="BN5" s="14">
        <v>86150</v>
      </c>
      <c r="BO5" s="14">
        <v>7568</v>
      </c>
      <c r="BP5" s="14">
        <v>3905</v>
      </c>
      <c r="BQ5" s="14" t="s">
        <v>171</v>
      </c>
      <c r="BR5" s="14">
        <v>507</v>
      </c>
      <c r="BS5" s="14">
        <v>3820</v>
      </c>
      <c r="BT5" s="14">
        <v>431</v>
      </c>
      <c r="BU5" s="14">
        <v>76</v>
      </c>
      <c r="BV5" s="14">
        <v>25896</v>
      </c>
      <c r="BW5" s="14">
        <v>728245</v>
      </c>
      <c r="BX5" s="14">
        <v>812</v>
      </c>
      <c r="BY5" s="14">
        <v>14072</v>
      </c>
      <c r="BZ5" s="14">
        <v>161</v>
      </c>
      <c r="CA5" s="14">
        <v>2903</v>
      </c>
      <c r="CB5" s="14">
        <v>5883</v>
      </c>
      <c r="CC5" s="14">
        <v>2413</v>
      </c>
      <c r="CD5" s="14" t="s">
        <v>171</v>
      </c>
      <c r="CE5" s="14">
        <v>38581</v>
      </c>
      <c r="CF5" s="14">
        <v>42531</v>
      </c>
      <c r="CG5" s="14">
        <v>355</v>
      </c>
      <c r="CH5" s="14">
        <v>6302</v>
      </c>
      <c r="CI5" s="14">
        <v>2107</v>
      </c>
      <c r="CJ5" s="14">
        <v>4990</v>
      </c>
      <c r="CK5" s="13">
        <f>SUM(CI5,CJ5)</f>
        <v>7097</v>
      </c>
      <c r="CL5" s="14">
        <v>4703</v>
      </c>
      <c r="CM5" s="14">
        <v>273</v>
      </c>
      <c r="CN5" s="14">
        <v>0</v>
      </c>
      <c r="CO5" s="14">
        <v>1991</v>
      </c>
      <c r="CP5" s="14">
        <v>2392</v>
      </c>
      <c r="CQ5" s="13">
        <f>SUM(CP5,CO5)</f>
        <v>4383</v>
      </c>
      <c r="CR5" s="14">
        <v>2774</v>
      </c>
      <c r="CS5" s="14">
        <v>409</v>
      </c>
      <c r="CT5" s="14">
        <v>0</v>
      </c>
      <c r="CU5" s="14">
        <v>345</v>
      </c>
      <c r="CV5" s="14">
        <v>9106</v>
      </c>
      <c r="CW5" s="14">
        <v>160</v>
      </c>
      <c r="CX5" s="14">
        <v>80</v>
      </c>
      <c r="CY5" s="14">
        <v>288</v>
      </c>
      <c r="CZ5" s="14">
        <v>85.5</v>
      </c>
      <c r="DA5" s="14">
        <v>117</v>
      </c>
      <c r="DB5" s="14">
        <v>14102</v>
      </c>
      <c r="DC5" s="14">
        <v>459</v>
      </c>
    </row>
    <row r="6" spans="1:107" ht="15">
      <c r="A6" s="6" t="s">
        <v>172</v>
      </c>
      <c r="B6" s="7">
        <v>0</v>
      </c>
      <c r="C6" s="8">
        <f>D6+E6</f>
        <v>9.5</v>
      </c>
      <c r="D6" s="9">
        <v>8.5</v>
      </c>
      <c r="E6" s="9">
        <v>1</v>
      </c>
      <c r="F6" s="9">
        <v>9</v>
      </c>
      <c r="G6" s="9">
        <v>7</v>
      </c>
      <c r="H6" s="9">
        <v>0</v>
      </c>
      <c r="I6" s="9">
        <v>7.5</v>
      </c>
      <c r="J6" s="8">
        <f>C6+F6+H6+I6</f>
        <v>26</v>
      </c>
      <c r="K6" s="10">
        <v>700453</v>
      </c>
      <c r="L6" s="10">
        <v>565453</v>
      </c>
      <c r="M6" s="11">
        <f>K6-L6</f>
        <v>135000</v>
      </c>
      <c r="N6" s="15">
        <v>359545</v>
      </c>
      <c r="O6" s="11">
        <f>K6+N6</f>
        <v>1059998</v>
      </c>
      <c r="P6" s="10">
        <v>45491</v>
      </c>
      <c r="Q6" s="10">
        <v>79880</v>
      </c>
      <c r="R6" s="10">
        <v>70408</v>
      </c>
      <c r="S6" s="10">
        <v>9472</v>
      </c>
      <c r="T6" s="11">
        <f>U6+V6</f>
        <v>3682</v>
      </c>
      <c r="U6" s="10">
        <v>3682</v>
      </c>
      <c r="V6" s="10">
        <v>0</v>
      </c>
      <c r="W6" s="10">
        <v>0</v>
      </c>
      <c r="X6" s="10">
        <v>9463</v>
      </c>
      <c r="Y6" s="10">
        <v>154789</v>
      </c>
      <c r="Z6" s="10">
        <v>39262</v>
      </c>
      <c r="AA6" s="10">
        <v>2118</v>
      </c>
      <c r="AB6" s="10">
        <v>13724</v>
      </c>
      <c r="AC6" s="11">
        <v>263656</v>
      </c>
      <c r="AD6" s="10">
        <v>6871</v>
      </c>
      <c r="AE6" s="10">
        <v>0</v>
      </c>
      <c r="AF6" s="10">
        <v>38212</v>
      </c>
      <c r="AG6" s="10">
        <v>29660</v>
      </c>
      <c r="AH6" s="10">
        <v>0</v>
      </c>
      <c r="AI6" s="11">
        <f aca="true" t="shared" si="1" ref="AI6:AI27">SUM(O6,P6,Q6,T6,W6,X6,Y6,AA6,AB6,AD6,AE6,AF6,AG6,AH6)</f>
        <v>1443888</v>
      </c>
      <c r="AJ6" s="10">
        <v>414688</v>
      </c>
      <c r="AK6" s="11">
        <f>AJ6+AI6</f>
        <v>1858576</v>
      </c>
      <c r="AL6" s="13">
        <f>SUM(AN6,AR6,AS6,AT6)</f>
        <v>2608</v>
      </c>
      <c r="AM6" s="14">
        <v>0</v>
      </c>
      <c r="AN6">
        <v>1994</v>
      </c>
      <c r="AO6" s="14">
        <v>0</v>
      </c>
      <c r="AP6" s="14">
        <v>1694</v>
      </c>
      <c r="AQ6" s="14">
        <v>300</v>
      </c>
      <c r="AR6" s="14">
        <v>0</v>
      </c>
      <c r="AS6" s="14">
        <v>214</v>
      </c>
      <c r="AT6" s="14">
        <v>400</v>
      </c>
      <c r="AU6" s="14">
        <v>120</v>
      </c>
      <c r="AV6" s="14">
        <v>0</v>
      </c>
      <c r="AW6" s="14">
        <v>47</v>
      </c>
      <c r="AX6" s="14">
        <v>47</v>
      </c>
      <c r="AY6" s="14">
        <v>47</v>
      </c>
      <c r="AZ6" s="14">
        <v>0</v>
      </c>
      <c r="BA6" s="14">
        <v>11007</v>
      </c>
      <c r="BB6" s="14">
        <v>0</v>
      </c>
      <c r="BC6" s="14">
        <v>0</v>
      </c>
      <c r="BD6" s="14">
        <v>0</v>
      </c>
      <c r="BE6" s="14">
        <v>0</v>
      </c>
      <c r="BF6" s="14">
        <v>11</v>
      </c>
      <c r="BG6" s="14">
        <v>67</v>
      </c>
      <c r="BH6" s="14">
        <v>0</v>
      </c>
      <c r="BI6" s="14">
        <v>0</v>
      </c>
      <c r="BJ6" s="13">
        <f t="shared" si="0"/>
        <v>74968</v>
      </c>
      <c r="BK6">
        <v>209541</v>
      </c>
      <c r="BL6">
        <v>69875</v>
      </c>
      <c r="BM6">
        <v>134583</v>
      </c>
      <c r="BN6" s="14">
        <v>0</v>
      </c>
      <c r="BO6" s="14">
        <v>4693</v>
      </c>
      <c r="BP6" s="14">
        <v>400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380</v>
      </c>
      <c r="BY6" s="14">
        <v>8</v>
      </c>
      <c r="BZ6" s="14">
        <v>0</v>
      </c>
      <c r="CA6" s="14">
        <v>669</v>
      </c>
      <c r="CB6" s="14">
        <v>1370</v>
      </c>
      <c r="CC6" s="14">
        <v>20</v>
      </c>
      <c r="CD6" s="14">
        <v>133</v>
      </c>
      <c r="CE6" s="14">
        <v>24040</v>
      </c>
      <c r="CF6" s="14">
        <v>2805</v>
      </c>
      <c r="CG6" s="14">
        <v>43</v>
      </c>
      <c r="CH6" s="14">
        <v>2342</v>
      </c>
      <c r="CI6" s="14">
        <v>740</v>
      </c>
      <c r="CJ6" s="14">
        <v>205</v>
      </c>
      <c r="CK6" s="13">
        <v>945</v>
      </c>
      <c r="CL6" s="14">
        <v>414</v>
      </c>
      <c r="CM6" s="14">
        <v>15</v>
      </c>
      <c r="CN6" s="14">
        <v>0</v>
      </c>
      <c r="CO6" s="14">
        <v>1933</v>
      </c>
      <c r="CP6" s="14">
        <v>1737</v>
      </c>
      <c r="CQ6" s="13">
        <f aca="true" t="shared" si="2" ref="CQ6:CQ21">SUM(CP6,CO6)</f>
        <v>3670</v>
      </c>
      <c r="CR6" s="14">
        <v>2650</v>
      </c>
      <c r="CS6" s="14">
        <v>5</v>
      </c>
      <c r="CT6" s="14">
        <v>0</v>
      </c>
      <c r="CU6" s="14">
        <v>154</v>
      </c>
      <c r="CV6" s="14">
        <v>3236</v>
      </c>
      <c r="CW6" s="14">
        <v>64.5</v>
      </c>
      <c r="CX6" s="14">
        <v>82</v>
      </c>
      <c r="CY6" s="14">
        <v>205</v>
      </c>
      <c r="CZ6" s="14">
        <v>81</v>
      </c>
      <c r="DA6" s="14">
        <v>65</v>
      </c>
      <c r="DB6" s="14">
        <v>4403</v>
      </c>
      <c r="DC6" s="14">
        <v>351</v>
      </c>
    </row>
    <row r="7" spans="1:107" ht="15">
      <c r="A7" s="6" t="s">
        <v>173</v>
      </c>
      <c r="B7" s="7">
        <v>0</v>
      </c>
      <c r="C7" s="8">
        <f aca="true" t="shared" si="3" ref="C7:C27">D7+E7</f>
        <v>14.69</v>
      </c>
      <c r="D7" s="9">
        <v>13.69</v>
      </c>
      <c r="E7" s="9">
        <v>1</v>
      </c>
      <c r="F7" s="9">
        <v>31.25</v>
      </c>
      <c r="G7" s="9">
        <v>25.25</v>
      </c>
      <c r="H7" s="9">
        <v>0</v>
      </c>
      <c r="I7" s="9">
        <v>23.77</v>
      </c>
      <c r="J7" s="8">
        <f aca="true" t="shared" si="4" ref="J7:J27">C7+F7+H7+I7</f>
        <v>69.71</v>
      </c>
      <c r="K7" s="10">
        <v>1086322</v>
      </c>
      <c r="L7" s="10">
        <v>950242</v>
      </c>
      <c r="M7" s="11">
        <f aca="true" t="shared" si="5" ref="M7:M27">K7-L7</f>
        <v>136080</v>
      </c>
      <c r="N7" s="15">
        <v>1375040</v>
      </c>
      <c r="O7" s="11">
        <f aca="true" t="shared" si="6" ref="O7:O27">K7+N7</f>
        <v>2461362</v>
      </c>
      <c r="P7" s="10">
        <v>421139</v>
      </c>
      <c r="Q7" s="10">
        <v>208967</v>
      </c>
      <c r="R7" s="10">
        <v>202668</v>
      </c>
      <c r="S7" s="10">
        <v>6299</v>
      </c>
      <c r="T7" s="11">
        <f aca="true" t="shared" si="7" ref="T7:T27">U7+V7</f>
        <v>349507</v>
      </c>
      <c r="U7" s="10">
        <v>267983</v>
      </c>
      <c r="V7" s="10">
        <v>81524</v>
      </c>
      <c r="W7" s="10">
        <v>13213</v>
      </c>
      <c r="X7" s="10">
        <v>10373</v>
      </c>
      <c r="Y7" s="10">
        <v>490693</v>
      </c>
      <c r="Z7" s="10">
        <v>387167</v>
      </c>
      <c r="AA7" s="10">
        <v>6096</v>
      </c>
      <c r="AB7" s="10">
        <v>484</v>
      </c>
      <c r="AC7" s="11">
        <f aca="true" t="shared" si="8" ref="AC7:AC27">SUM(Q7,T7,W7,X7,Y7,AA7,AB7)</f>
        <v>1079333</v>
      </c>
      <c r="AD7" s="10">
        <v>11323</v>
      </c>
      <c r="AE7" s="10">
        <v>20244</v>
      </c>
      <c r="AF7" s="10">
        <v>168745</v>
      </c>
      <c r="AG7" s="10">
        <v>33038</v>
      </c>
      <c r="AH7" s="10">
        <v>54226</v>
      </c>
      <c r="AI7" s="11">
        <f t="shared" si="1"/>
        <v>4249410</v>
      </c>
      <c r="AJ7" s="10">
        <v>0</v>
      </c>
      <c r="AK7" s="11">
        <f aca="true" t="shared" si="9" ref="AK7:AK27">AJ7+AI7</f>
        <v>4249410</v>
      </c>
      <c r="AL7" s="13">
        <f aca="true" t="shared" si="10" ref="AL7:AL27">SUM(AN7,AR7,AS7,AT7)</f>
        <v>5981</v>
      </c>
      <c r="AM7" s="14">
        <v>13256</v>
      </c>
      <c r="AN7" s="14">
        <v>4701</v>
      </c>
      <c r="AO7" s="14" t="s">
        <v>174</v>
      </c>
      <c r="AP7" s="14">
        <v>4641</v>
      </c>
      <c r="AQ7" s="14">
        <v>60</v>
      </c>
      <c r="AR7" s="14">
        <v>1041</v>
      </c>
      <c r="AS7" s="14">
        <v>176</v>
      </c>
      <c r="AT7" s="14">
        <v>63</v>
      </c>
      <c r="AU7" s="14">
        <v>6176</v>
      </c>
      <c r="AV7" s="14">
        <v>0</v>
      </c>
      <c r="AW7" s="14">
        <v>85</v>
      </c>
      <c r="AX7" s="14">
        <v>85</v>
      </c>
      <c r="AY7" s="14">
        <v>83</v>
      </c>
      <c r="AZ7" s="14">
        <v>0</v>
      </c>
      <c r="BA7" s="14" t="s">
        <v>174</v>
      </c>
      <c r="BB7" s="14">
        <v>2228</v>
      </c>
      <c r="BC7" s="14">
        <v>1.5</v>
      </c>
      <c r="BD7" s="14">
        <v>850</v>
      </c>
      <c r="BE7" s="14">
        <v>21116</v>
      </c>
      <c r="BF7" s="14">
        <v>18</v>
      </c>
      <c r="BG7" s="14">
        <v>118</v>
      </c>
      <c r="BH7" s="14">
        <v>10</v>
      </c>
      <c r="BI7" s="14">
        <v>0</v>
      </c>
      <c r="BJ7" s="13">
        <f t="shared" si="0"/>
        <v>953276</v>
      </c>
      <c r="BK7" s="16" t="s">
        <v>174</v>
      </c>
      <c r="BL7" s="14">
        <v>729801</v>
      </c>
      <c r="BM7" s="14">
        <v>6331</v>
      </c>
      <c r="BN7" s="14">
        <v>206955</v>
      </c>
      <c r="BO7" s="14">
        <v>16520</v>
      </c>
      <c r="BP7" s="14">
        <v>0</v>
      </c>
      <c r="BQ7" s="14">
        <v>0</v>
      </c>
      <c r="BR7" s="14">
        <v>1163</v>
      </c>
      <c r="BS7" s="14">
        <v>1079</v>
      </c>
      <c r="BT7" s="14">
        <v>691</v>
      </c>
      <c r="BU7" s="14">
        <v>286</v>
      </c>
      <c r="BV7" s="14">
        <v>6778</v>
      </c>
      <c r="BW7" s="14">
        <v>1152671</v>
      </c>
      <c r="BX7" s="14">
        <v>923.5</v>
      </c>
      <c r="BY7" s="14">
        <v>162766</v>
      </c>
      <c r="BZ7" s="14">
        <v>143134</v>
      </c>
      <c r="CA7" s="14">
        <v>14126</v>
      </c>
      <c r="CB7" s="14">
        <v>11482</v>
      </c>
      <c r="CC7" s="14">
        <v>2199</v>
      </c>
      <c r="CD7" s="14">
        <v>1271904</v>
      </c>
      <c r="CE7" s="14">
        <v>78250</v>
      </c>
      <c r="CF7" s="14">
        <v>70894</v>
      </c>
      <c r="CG7" s="14">
        <v>101</v>
      </c>
      <c r="CH7" s="14">
        <v>47277</v>
      </c>
      <c r="CI7" s="14">
        <v>3244</v>
      </c>
      <c r="CJ7" s="14">
        <v>4989</v>
      </c>
      <c r="CK7" s="13">
        <f aca="true" t="shared" si="11" ref="CK7:CK27">SUM(CI7,CJ7)</f>
        <v>8233</v>
      </c>
      <c r="CL7" s="14">
        <v>5275</v>
      </c>
      <c r="CM7" s="14">
        <v>467</v>
      </c>
      <c r="CN7" s="14">
        <v>0</v>
      </c>
      <c r="CO7" s="14">
        <v>3797</v>
      </c>
      <c r="CP7" s="14">
        <v>4446</v>
      </c>
      <c r="CQ7" s="13">
        <v>8243</v>
      </c>
      <c r="CR7" s="14">
        <v>5143</v>
      </c>
      <c r="CS7" s="14">
        <v>1608</v>
      </c>
      <c r="CT7" s="14">
        <v>0</v>
      </c>
      <c r="CU7" s="14">
        <v>255</v>
      </c>
      <c r="CV7" s="14">
        <v>5156</v>
      </c>
      <c r="CW7" s="14">
        <v>24</v>
      </c>
      <c r="CX7" s="14">
        <v>76</v>
      </c>
      <c r="CY7" s="14">
        <v>96</v>
      </c>
      <c r="CZ7" s="14">
        <v>91</v>
      </c>
      <c r="DA7" s="14">
        <v>122.5</v>
      </c>
      <c r="DB7" s="14">
        <v>27329</v>
      </c>
      <c r="DC7" s="14">
        <v>410</v>
      </c>
    </row>
    <row r="8" spans="1:107" ht="15">
      <c r="A8" s="6" t="s">
        <v>175</v>
      </c>
      <c r="B8" s="7">
        <v>0</v>
      </c>
      <c r="C8" s="8">
        <f t="shared" si="3"/>
        <v>13</v>
      </c>
      <c r="D8" s="9">
        <v>10</v>
      </c>
      <c r="E8" s="9">
        <v>3</v>
      </c>
      <c r="F8" s="9">
        <v>15</v>
      </c>
      <c r="G8" s="9">
        <v>10</v>
      </c>
      <c r="H8" s="9">
        <v>0</v>
      </c>
      <c r="I8" s="9">
        <v>6</v>
      </c>
      <c r="J8" s="8">
        <f t="shared" si="4"/>
        <v>34</v>
      </c>
      <c r="K8" s="10">
        <v>1089023</v>
      </c>
      <c r="L8" s="10">
        <v>759743</v>
      </c>
      <c r="M8" s="11">
        <f t="shared" si="5"/>
        <v>329280</v>
      </c>
      <c r="N8" s="15">
        <v>725140</v>
      </c>
      <c r="O8" s="11">
        <f t="shared" si="6"/>
        <v>1814163</v>
      </c>
      <c r="P8" s="10">
        <v>80368</v>
      </c>
      <c r="Q8" s="10">
        <v>455405</v>
      </c>
      <c r="R8" s="10">
        <v>444721</v>
      </c>
      <c r="S8" s="10">
        <v>10684</v>
      </c>
      <c r="T8" s="11">
        <f t="shared" si="7"/>
        <v>174581</v>
      </c>
      <c r="U8" s="10">
        <v>129430</v>
      </c>
      <c r="V8" s="10">
        <v>45151</v>
      </c>
      <c r="W8" s="10">
        <v>0</v>
      </c>
      <c r="X8" s="10">
        <v>0</v>
      </c>
      <c r="Y8" s="10">
        <v>300370</v>
      </c>
      <c r="Z8" s="10" t="s">
        <v>171</v>
      </c>
      <c r="AA8" s="10">
        <v>1927</v>
      </c>
      <c r="AB8" s="10">
        <v>0</v>
      </c>
      <c r="AC8" s="11">
        <f t="shared" si="8"/>
        <v>932283</v>
      </c>
      <c r="AD8" s="10">
        <v>12050</v>
      </c>
      <c r="AE8" s="10">
        <v>606</v>
      </c>
      <c r="AF8" s="10">
        <v>59208</v>
      </c>
      <c r="AG8" s="10">
        <v>48800</v>
      </c>
      <c r="AH8" s="10">
        <v>58757</v>
      </c>
      <c r="AI8" s="11">
        <f>SUM(O8,P8,Q8,T8,W8,X8,Y8,AA8,AB8,AD8,AE8,AF8,AG8,AH8)</f>
        <v>3006235</v>
      </c>
      <c r="AJ8" s="10">
        <v>0</v>
      </c>
      <c r="AK8" s="11">
        <f t="shared" si="9"/>
        <v>3006235</v>
      </c>
      <c r="AL8" s="13">
        <f t="shared" si="10"/>
        <v>4639</v>
      </c>
      <c r="AM8" s="14">
        <v>0</v>
      </c>
      <c r="AN8" s="14">
        <v>4536</v>
      </c>
      <c r="AO8" s="14">
        <v>0</v>
      </c>
      <c r="AP8" s="14" t="s">
        <v>171</v>
      </c>
      <c r="AQ8" s="14" t="s">
        <v>171</v>
      </c>
      <c r="AR8" s="14">
        <v>0</v>
      </c>
      <c r="AS8" s="14">
        <v>103</v>
      </c>
      <c r="AT8" s="14" t="s">
        <v>171</v>
      </c>
      <c r="AU8" s="14">
        <v>221</v>
      </c>
      <c r="AV8" s="14">
        <v>3486</v>
      </c>
      <c r="AW8" s="14"/>
      <c r="AX8" s="14"/>
      <c r="AY8" s="14"/>
      <c r="AZ8" s="14"/>
      <c r="BA8" s="14"/>
      <c r="BB8" s="14">
        <v>3</v>
      </c>
      <c r="BC8" s="14">
        <v>0</v>
      </c>
      <c r="BD8" s="14">
        <v>0</v>
      </c>
      <c r="BE8" s="14">
        <v>0</v>
      </c>
      <c r="BF8" s="14" t="s">
        <v>171</v>
      </c>
      <c r="BG8" s="14" t="s">
        <v>171</v>
      </c>
      <c r="BH8" s="14" t="s">
        <v>171</v>
      </c>
      <c r="BI8" s="14" t="s">
        <v>171</v>
      </c>
      <c r="BJ8" s="13">
        <f t="shared" si="0"/>
        <v>438746</v>
      </c>
      <c r="BK8" s="14">
        <v>41243</v>
      </c>
      <c r="BL8" s="14">
        <v>438746</v>
      </c>
      <c r="BM8" s="14">
        <v>36862</v>
      </c>
      <c r="BN8" s="14"/>
      <c r="BO8" s="14"/>
      <c r="BP8" s="14"/>
      <c r="BQ8" s="14">
        <v>69940</v>
      </c>
      <c r="BR8" s="14">
        <v>751</v>
      </c>
      <c r="BS8" s="14" t="s">
        <v>171</v>
      </c>
      <c r="BT8" s="14">
        <v>584</v>
      </c>
      <c r="BU8" s="14">
        <v>167</v>
      </c>
      <c r="BV8" s="14">
        <v>6406</v>
      </c>
      <c r="BW8" s="14">
        <v>741446</v>
      </c>
      <c r="BX8" s="14">
        <v>2000</v>
      </c>
      <c r="BY8" s="14">
        <v>150</v>
      </c>
      <c r="BZ8" s="14">
        <v>821</v>
      </c>
      <c r="CA8" s="14" t="s">
        <v>171</v>
      </c>
      <c r="CB8" s="14" t="s">
        <v>171</v>
      </c>
      <c r="CC8" s="14" t="s">
        <v>171</v>
      </c>
      <c r="CD8" s="14" t="s">
        <v>171</v>
      </c>
      <c r="CE8" s="14">
        <v>23632</v>
      </c>
      <c r="CF8" s="14">
        <v>34167</v>
      </c>
      <c r="CG8" s="14">
        <v>160</v>
      </c>
      <c r="CH8" s="14">
        <v>12202</v>
      </c>
      <c r="CI8" s="14">
        <v>1892</v>
      </c>
      <c r="CJ8" s="14">
        <v>2765</v>
      </c>
      <c r="CK8" s="13">
        <f t="shared" si="11"/>
        <v>4657</v>
      </c>
      <c r="CL8" s="14">
        <v>3633</v>
      </c>
      <c r="CM8" s="14">
        <v>470</v>
      </c>
      <c r="CN8" s="14">
        <v>2507</v>
      </c>
      <c r="CO8" s="14">
        <v>1673</v>
      </c>
      <c r="CP8" s="14">
        <v>4303</v>
      </c>
      <c r="CQ8" s="13">
        <f t="shared" si="2"/>
        <v>5976</v>
      </c>
      <c r="CR8" s="14">
        <v>4385</v>
      </c>
      <c r="CS8" s="14">
        <v>311</v>
      </c>
      <c r="CT8" s="14">
        <v>1925</v>
      </c>
      <c r="CU8" s="14">
        <v>142</v>
      </c>
      <c r="CV8" s="14">
        <v>4105</v>
      </c>
      <c r="CW8" s="14">
        <v>0</v>
      </c>
      <c r="CX8" s="14">
        <v>0</v>
      </c>
      <c r="CY8" s="14">
        <v>1224</v>
      </c>
      <c r="CZ8" s="14">
        <v>84</v>
      </c>
      <c r="DA8" s="14">
        <v>79</v>
      </c>
      <c r="DB8" s="14">
        <v>8234</v>
      </c>
      <c r="DC8" s="14">
        <v>808</v>
      </c>
    </row>
    <row r="9" spans="1:107" ht="15">
      <c r="A9" s="6" t="s">
        <v>176</v>
      </c>
      <c r="B9" s="7">
        <v>1</v>
      </c>
      <c r="C9" s="8">
        <f t="shared" si="3"/>
        <v>16</v>
      </c>
      <c r="D9" s="9">
        <v>15</v>
      </c>
      <c r="E9" s="9">
        <v>1</v>
      </c>
      <c r="F9" s="9">
        <v>17.5</v>
      </c>
      <c r="G9" s="9">
        <v>14.5</v>
      </c>
      <c r="H9" s="9">
        <v>0</v>
      </c>
      <c r="I9" s="9">
        <v>11.6</v>
      </c>
      <c r="J9" s="8">
        <f t="shared" si="4"/>
        <v>45.1</v>
      </c>
      <c r="K9" s="10">
        <v>1212221</v>
      </c>
      <c r="L9" s="10">
        <v>1070081</v>
      </c>
      <c r="M9" s="11">
        <f t="shared" si="5"/>
        <v>142140</v>
      </c>
      <c r="N9" s="15">
        <v>720214</v>
      </c>
      <c r="O9" s="11">
        <f t="shared" si="6"/>
        <v>1932435</v>
      </c>
      <c r="P9" s="10">
        <v>155029</v>
      </c>
      <c r="Q9" s="10">
        <v>193007</v>
      </c>
      <c r="R9" s="10">
        <v>176754</v>
      </c>
      <c r="S9" s="10">
        <v>16253</v>
      </c>
      <c r="T9" s="11">
        <v>400814</v>
      </c>
      <c r="U9" s="10">
        <v>255313</v>
      </c>
      <c r="V9" s="10">
        <v>145501</v>
      </c>
      <c r="W9" s="10">
        <v>13528</v>
      </c>
      <c r="X9" s="10">
        <v>74916</v>
      </c>
      <c r="Y9" s="10">
        <v>459939</v>
      </c>
      <c r="Z9" s="10">
        <v>459939</v>
      </c>
      <c r="AA9" s="10">
        <v>34214</v>
      </c>
      <c r="AB9" s="10">
        <v>0</v>
      </c>
      <c r="AC9" s="11">
        <f>SUM(Q9,T9,W9,X9,Y9,,AA9,AB9)</f>
        <v>1176418</v>
      </c>
      <c r="AD9" s="10">
        <v>4336</v>
      </c>
      <c r="AE9" s="10" t="s">
        <v>171</v>
      </c>
      <c r="AF9" s="10">
        <v>62282</v>
      </c>
      <c r="AG9" s="10">
        <v>34732</v>
      </c>
      <c r="AH9" s="10">
        <v>101619</v>
      </c>
      <c r="AI9" s="11">
        <f t="shared" si="1"/>
        <v>3466851</v>
      </c>
      <c r="AJ9" s="10">
        <v>0</v>
      </c>
      <c r="AK9" s="11">
        <f t="shared" si="9"/>
        <v>3466851</v>
      </c>
      <c r="AL9" s="13">
        <f t="shared" si="10"/>
        <v>4677</v>
      </c>
      <c r="AM9" s="16">
        <v>7628</v>
      </c>
      <c r="AN9">
        <v>4387</v>
      </c>
      <c r="AO9" s="16">
        <v>4047</v>
      </c>
      <c r="AP9" s="14">
        <v>3324</v>
      </c>
      <c r="AQ9" s="14">
        <v>178</v>
      </c>
      <c r="AR9" s="14">
        <v>222</v>
      </c>
      <c r="AS9" s="14">
        <v>68</v>
      </c>
      <c r="AT9" s="14" t="s">
        <v>171</v>
      </c>
      <c r="AU9" s="14">
        <v>3474</v>
      </c>
      <c r="AV9">
        <v>108</v>
      </c>
      <c r="AW9" s="14">
        <v>0</v>
      </c>
      <c r="AX9" s="14">
        <v>13925</v>
      </c>
      <c r="AY9" s="14">
        <v>0</v>
      </c>
      <c r="AZ9" s="14">
        <v>0</v>
      </c>
      <c r="BA9" s="14">
        <v>689</v>
      </c>
      <c r="BB9">
        <v>56</v>
      </c>
      <c r="BC9" s="14">
        <v>0</v>
      </c>
      <c r="BD9">
        <v>3</v>
      </c>
      <c r="BE9" s="14">
        <v>1</v>
      </c>
      <c r="BF9" s="14">
        <v>280</v>
      </c>
      <c r="BG9" s="14">
        <v>392</v>
      </c>
      <c r="BH9" s="14">
        <v>13</v>
      </c>
      <c r="BI9" s="14">
        <v>0</v>
      </c>
      <c r="BJ9" s="13">
        <f t="shared" si="0"/>
        <v>917590</v>
      </c>
      <c r="BK9" s="14">
        <v>758689</v>
      </c>
      <c r="BL9" s="17">
        <v>801083</v>
      </c>
      <c r="BM9" s="17">
        <v>40280</v>
      </c>
      <c r="BN9" s="14">
        <v>99976</v>
      </c>
      <c r="BO9" s="14">
        <v>16531</v>
      </c>
      <c r="BP9" s="14" t="s">
        <v>171</v>
      </c>
      <c r="BQ9" s="14">
        <v>60704</v>
      </c>
      <c r="BR9" s="14">
        <v>1799</v>
      </c>
      <c r="BS9" s="14" t="s">
        <v>171</v>
      </c>
      <c r="BT9" s="14"/>
      <c r="BU9" s="14"/>
      <c r="BV9" s="14">
        <v>42289</v>
      </c>
      <c r="BW9" s="14">
        <v>873233</v>
      </c>
      <c r="BX9" s="14" t="s">
        <v>171</v>
      </c>
      <c r="BY9" s="14">
        <v>361</v>
      </c>
      <c r="BZ9" s="14">
        <v>9</v>
      </c>
      <c r="CA9" s="14">
        <v>23942</v>
      </c>
      <c r="CB9" s="14">
        <v>6498</v>
      </c>
      <c r="CC9" s="14">
        <v>1122</v>
      </c>
      <c r="CD9" s="14" t="s">
        <v>171</v>
      </c>
      <c r="CE9" s="14">
        <v>54096</v>
      </c>
      <c r="CF9" s="14">
        <v>29293</v>
      </c>
      <c r="CG9" s="14" t="s">
        <v>171</v>
      </c>
      <c r="CH9" s="14">
        <v>48563</v>
      </c>
      <c r="CI9" s="14">
        <v>2892</v>
      </c>
      <c r="CJ9" s="14">
        <v>1972</v>
      </c>
      <c r="CK9" s="13">
        <f t="shared" si="11"/>
        <v>4864</v>
      </c>
      <c r="CL9" s="14">
        <v>3020</v>
      </c>
      <c r="CM9" s="14">
        <v>440</v>
      </c>
      <c r="CN9" s="14">
        <v>7851</v>
      </c>
      <c r="CO9" s="14">
        <v>433</v>
      </c>
      <c r="CP9" s="14">
        <v>1924</v>
      </c>
      <c r="CQ9" s="13">
        <f t="shared" si="2"/>
        <v>2357</v>
      </c>
      <c r="CR9" s="14">
        <v>970</v>
      </c>
      <c r="CS9" s="14">
        <v>107</v>
      </c>
      <c r="CT9" s="14">
        <v>7789</v>
      </c>
      <c r="CU9" s="14">
        <v>115</v>
      </c>
      <c r="CV9" s="14" t="s">
        <v>171</v>
      </c>
      <c r="CW9" s="14">
        <v>660</v>
      </c>
      <c r="CX9" s="14">
        <v>972</v>
      </c>
      <c r="CY9" s="14" t="s">
        <v>171</v>
      </c>
      <c r="CZ9" s="14">
        <v>80</v>
      </c>
      <c r="DA9" s="14">
        <v>111</v>
      </c>
      <c r="DB9" s="14">
        <v>22449</v>
      </c>
      <c r="DC9" s="14">
        <v>588</v>
      </c>
    </row>
    <row r="10" spans="1:107" ht="15">
      <c r="A10" s="6" t="s">
        <v>177</v>
      </c>
      <c r="B10" s="7">
        <v>0</v>
      </c>
      <c r="C10" s="8">
        <f t="shared" si="3"/>
        <v>21.5</v>
      </c>
      <c r="D10" s="9">
        <v>19.5</v>
      </c>
      <c r="E10" s="9">
        <v>2</v>
      </c>
      <c r="F10" s="9">
        <v>46</v>
      </c>
      <c r="G10" s="9">
        <v>35</v>
      </c>
      <c r="H10" s="9">
        <v>0</v>
      </c>
      <c r="I10">
        <v>26.5</v>
      </c>
      <c r="J10" s="8">
        <f t="shared" si="4"/>
        <v>94</v>
      </c>
      <c r="K10" s="10">
        <v>2091018</v>
      </c>
      <c r="L10" s="10">
        <v>1954041</v>
      </c>
      <c r="M10" s="11">
        <f t="shared" si="5"/>
        <v>136977</v>
      </c>
      <c r="N10" s="18">
        <v>2041036</v>
      </c>
      <c r="O10" s="11">
        <f t="shared" si="6"/>
        <v>4132054</v>
      </c>
      <c r="P10" s="10">
        <v>459862</v>
      </c>
      <c r="Q10" s="10">
        <v>365791</v>
      </c>
      <c r="R10" s="10">
        <v>340791</v>
      </c>
      <c r="S10" s="10">
        <v>25000</v>
      </c>
      <c r="T10" s="11">
        <f t="shared" si="7"/>
        <v>685928</v>
      </c>
      <c r="U10" s="10">
        <v>514325</v>
      </c>
      <c r="V10" s="10">
        <v>171603</v>
      </c>
      <c r="W10" s="10">
        <v>67358</v>
      </c>
      <c r="X10" s="10">
        <v>30737</v>
      </c>
      <c r="Y10" s="10">
        <v>691051</v>
      </c>
      <c r="Z10" s="10">
        <v>534888</v>
      </c>
      <c r="AA10" s="10">
        <v>6988.7</v>
      </c>
      <c r="AB10" s="10">
        <v>3697</v>
      </c>
      <c r="AC10" s="11">
        <f t="shared" si="8"/>
        <v>1851550.7</v>
      </c>
      <c r="AD10" s="19">
        <v>20040</v>
      </c>
      <c r="AE10" s="10">
        <v>27528</v>
      </c>
      <c r="AF10" s="10">
        <v>209506</v>
      </c>
      <c r="AG10" s="10">
        <v>68795</v>
      </c>
      <c r="AH10" s="10">
        <v>151118</v>
      </c>
      <c r="AI10" s="11">
        <f t="shared" si="1"/>
        <v>6920453.7</v>
      </c>
      <c r="AJ10" s="10">
        <v>0</v>
      </c>
      <c r="AK10" s="11">
        <f t="shared" si="9"/>
        <v>6920453.7</v>
      </c>
      <c r="AL10" s="13">
        <f t="shared" si="10"/>
        <v>33327</v>
      </c>
      <c r="AM10" s="17">
        <v>63487</v>
      </c>
      <c r="AN10" s="17">
        <v>30272</v>
      </c>
      <c r="AO10" s="17">
        <v>34935</v>
      </c>
      <c r="AP10" s="14">
        <v>28934</v>
      </c>
      <c r="AQ10" s="14">
        <v>1338</v>
      </c>
      <c r="AR10" s="14">
        <v>1708</v>
      </c>
      <c r="AS10" s="14">
        <v>427</v>
      </c>
      <c r="AT10" s="14">
        <v>920</v>
      </c>
      <c r="AU10" s="14">
        <v>26318</v>
      </c>
      <c r="AV10" s="14">
        <v>3442</v>
      </c>
      <c r="AW10" s="14">
        <v>19</v>
      </c>
      <c r="AX10" s="14">
        <v>19</v>
      </c>
      <c r="AY10" s="14">
        <v>12</v>
      </c>
      <c r="AZ10" s="14">
        <v>7</v>
      </c>
      <c r="BA10" s="14">
        <v>9001</v>
      </c>
      <c r="BB10" s="14">
        <v>7197</v>
      </c>
      <c r="BC10" s="14">
        <v>55.72</v>
      </c>
      <c r="BD10" s="14">
        <v>1369</v>
      </c>
      <c r="BE10" s="14">
        <v>0</v>
      </c>
      <c r="BF10" s="14">
        <v>724</v>
      </c>
      <c r="BG10" s="14">
        <v>1729</v>
      </c>
      <c r="BH10" s="14">
        <v>231</v>
      </c>
      <c r="BI10" s="14">
        <v>0</v>
      </c>
      <c r="BJ10" s="13">
        <f t="shared" si="0"/>
        <v>1069613</v>
      </c>
      <c r="BK10" s="17">
        <f>850299</f>
        <v>850299</v>
      </c>
      <c r="BL10" s="17">
        <v>895644</v>
      </c>
      <c r="BM10" s="17">
        <v>41170</v>
      </c>
      <c r="BN10" s="14">
        <v>140778</v>
      </c>
      <c r="BO10" s="14">
        <v>10738</v>
      </c>
      <c r="BP10" s="14">
        <v>22453</v>
      </c>
      <c r="BQ10" s="14">
        <v>256741</v>
      </c>
      <c r="BR10" s="14">
        <v>2219</v>
      </c>
      <c r="BS10" s="14">
        <v>2211</v>
      </c>
      <c r="BT10" s="14">
        <v>1517</v>
      </c>
      <c r="BU10" s="14">
        <v>574</v>
      </c>
      <c r="BV10" s="14">
        <v>16270</v>
      </c>
      <c r="BW10" s="14">
        <v>1534870</v>
      </c>
      <c r="BX10" s="14">
        <v>2307.45</v>
      </c>
      <c r="BY10" s="14">
        <v>142768</v>
      </c>
      <c r="BZ10" s="14">
        <v>1824</v>
      </c>
      <c r="CA10" s="14">
        <v>80481</v>
      </c>
      <c r="CB10" s="14">
        <v>7143</v>
      </c>
      <c r="CC10" s="14">
        <v>13177</v>
      </c>
      <c r="CD10" s="14">
        <v>0</v>
      </c>
      <c r="CE10" s="14">
        <v>178577</v>
      </c>
      <c r="CF10" s="14">
        <v>3961</v>
      </c>
      <c r="CG10" s="14">
        <v>237</v>
      </c>
      <c r="CH10" s="14">
        <v>2420</v>
      </c>
      <c r="CI10" s="14">
        <v>5512</v>
      </c>
      <c r="CJ10" s="14">
        <v>1972</v>
      </c>
      <c r="CK10" s="13">
        <f t="shared" si="11"/>
        <v>7484</v>
      </c>
      <c r="CL10" s="14">
        <v>2772</v>
      </c>
      <c r="CM10" s="14">
        <v>340</v>
      </c>
      <c r="CN10" s="14">
        <v>2927</v>
      </c>
      <c r="CO10" s="14">
        <v>1906</v>
      </c>
      <c r="CP10" s="14">
        <v>6769</v>
      </c>
      <c r="CQ10" s="13">
        <f t="shared" si="2"/>
        <v>8675</v>
      </c>
      <c r="CR10" s="14">
        <v>2012</v>
      </c>
      <c r="CS10" s="14">
        <v>136</v>
      </c>
      <c r="CT10" s="14">
        <v>1211</v>
      </c>
      <c r="CU10" s="14">
        <v>200</v>
      </c>
      <c r="CV10" s="14">
        <v>4831</v>
      </c>
      <c r="CW10" s="14">
        <v>0</v>
      </c>
      <c r="CX10" s="14">
        <v>0</v>
      </c>
      <c r="CY10" s="14">
        <v>1516</v>
      </c>
      <c r="CZ10" s="14">
        <v>69.25</v>
      </c>
      <c r="DA10" s="14">
        <v>200.25</v>
      </c>
      <c r="DB10" s="14" t="s">
        <v>178</v>
      </c>
      <c r="DC10" s="17">
        <f>993+6</f>
        <v>999</v>
      </c>
    </row>
    <row r="11" spans="1:107" ht="15">
      <c r="A11" s="6" t="s">
        <v>179</v>
      </c>
      <c r="B11" s="7">
        <v>1</v>
      </c>
      <c r="C11" s="8">
        <f t="shared" si="3"/>
        <v>27.71</v>
      </c>
      <c r="D11" s="9">
        <v>27.71</v>
      </c>
      <c r="E11" s="9">
        <v>0</v>
      </c>
      <c r="F11" s="9">
        <v>36.76</v>
      </c>
      <c r="G11" s="9">
        <v>27.59</v>
      </c>
      <c r="H11" s="9">
        <v>0</v>
      </c>
      <c r="I11" s="9">
        <v>25.71</v>
      </c>
      <c r="J11" s="8">
        <f t="shared" si="4"/>
        <v>90.18</v>
      </c>
      <c r="K11" s="10">
        <v>2087360</v>
      </c>
      <c r="L11" s="10">
        <v>2087360</v>
      </c>
      <c r="M11" s="11">
        <v>0</v>
      </c>
      <c r="N11" s="15">
        <v>1617226</v>
      </c>
      <c r="O11" s="11">
        <f t="shared" si="6"/>
        <v>3704586</v>
      </c>
      <c r="P11" s="10">
        <v>483644</v>
      </c>
      <c r="Q11" s="10">
        <v>835017</v>
      </c>
      <c r="R11" s="10">
        <v>808504</v>
      </c>
      <c r="S11" s="10">
        <v>26513</v>
      </c>
      <c r="T11" s="11">
        <f t="shared" si="7"/>
        <v>620208</v>
      </c>
      <c r="U11" s="10">
        <v>573790</v>
      </c>
      <c r="V11" s="10">
        <v>46418</v>
      </c>
      <c r="W11" s="10">
        <v>24090</v>
      </c>
      <c r="X11" s="10">
        <v>18310</v>
      </c>
      <c r="Y11" s="10">
        <v>1368302</v>
      </c>
      <c r="Z11" s="10">
        <v>609803</v>
      </c>
      <c r="AA11" s="10">
        <v>163060</v>
      </c>
      <c r="AB11" s="10">
        <v>166</v>
      </c>
      <c r="AC11" s="11">
        <f t="shared" si="8"/>
        <v>3029153</v>
      </c>
      <c r="AD11" s="10">
        <v>16251</v>
      </c>
      <c r="AE11" s="10">
        <v>102460</v>
      </c>
      <c r="AF11" s="10">
        <v>412201</v>
      </c>
      <c r="AG11" s="10">
        <v>71760</v>
      </c>
      <c r="AH11" s="10">
        <v>287829</v>
      </c>
      <c r="AI11" s="11">
        <f>SUM(O11,P11,Q11,T11,W11,X11,Y11,AA11,AB11,AD11,AE11,AF11,AG11,AH11)</f>
        <v>8107884</v>
      </c>
      <c r="AJ11" s="10">
        <v>0</v>
      </c>
      <c r="AK11" s="11">
        <f t="shared" si="9"/>
        <v>8107884</v>
      </c>
      <c r="AL11" s="13">
        <f t="shared" si="10"/>
        <v>27183</v>
      </c>
      <c r="AM11" s="14">
        <v>25396</v>
      </c>
      <c r="AN11" s="14">
        <v>23190</v>
      </c>
      <c r="AO11" s="14">
        <v>3911</v>
      </c>
      <c r="AP11" s="14">
        <v>16421</v>
      </c>
      <c r="AQ11" s="14">
        <v>6769</v>
      </c>
      <c r="AR11" s="14">
        <v>494</v>
      </c>
      <c r="AS11" s="14">
        <v>466</v>
      </c>
      <c r="AT11" s="14">
        <v>3033</v>
      </c>
      <c r="AU11" s="14">
        <v>3237</v>
      </c>
      <c r="AV11" s="14">
        <v>0</v>
      </c>
      <c r="AW11" s="14">
        <v>45</v>
      </c>
      <c r="AX11" s="14">
        <v>45</v>
      </c>
      <c r="AY11" s="14">
        <v>21</v>
      </c>
      <c r="AZ11" s="14">
        <v>1</v>
      </c>
      <c r="BA11" s="14">
        <v>549</v>
      </c>
      <c r="BB11" s="14">
        <v>289</v>
      </c>
      <c r="BC11" s="14">
        <v>1</v>
      </c>
      <c r="BD11" s="14">
        <v>23</v>
      </c>
      <c r="BE11" s="14">
        <v>4</v>
      </c>
      <c r="BF11" s="14">
        <v>82</v>
      </c>
      <c r="BG11" s="14">
        <v>492</v>
      </c>
      <c r="BH11" s="14">
        <v>15</v>
      </c>
      <c r="BI11" s="14">
        <v>391</v>
      </c>
      <c r="BJ11" s="13">
        <f t="shared" si="0"/>
        <v>1282517</v>
      </c>
      <c r="BK11" s="14">
        <v>894213</v>
      </c>
      <c r="BL11" s="14">
        <v>1171535</v>
      </c>
      <c r="BM11" s="14">
        <v>28261</v>
      </c>
      <c r="BN11" s="14">
        <v>76181</v>
      </c>
      <c r="BO11" s="14">
        <v>20466</v>
      </c>
      <c r="BP11" s="14">
        <v>14335</v>
      </c>
      <c r="BQ11" s="14">
        <v>0</v>
      </c>
      <c r="BR11" s="14">
        <v>2067</v>
      </c>
      <c r="BS11" s="14">
        <v>2052</v>
      </c>
      <c r="BT11" s="14">
        <v>1170</v>
      </c>
      <c r="BU11" s="14">
        <v>150</v>
      </c>
      <c r="BV11" s="14">
        <v>9331</v>
      </c>
      <c r="BW11" s="14">
        <v>1149155</v>
      </c>
      <c r="BX11" s="14">
        <v>981</v>
      </c>
      <c r="BY11" s="14">
        <v>10067</v>
      </c>
      <c r="BZ11" s="14">
        <v>20028</v>
      </c>
      <c r="CA11" s="14">
        <v>21890</v>
      </c>
      <c r="CB11" s="14">
        <v>7908</v>
      </c>
      <c r="CC11" s="14">
        <v>3384</v>
      </c>
      <c r="CD11" s="14">
        <v>6472</v>
      </c>
      <c r="CE11" s="14">
        <v>209493</v>
      </c>
      <c r="CF11" s="14">
        <v>195632</v>
      </c>
      <c r="CG11" s="14">
        <v>1442</v>
      </c>
      <c r="CH11" s="14">
        <v>9773</v>
      </c>
      <c r="CI11" s="14">
        <v>6317</v>
      </c>
      <c r="CJ11" s="14">
        <v>8712</v>
      </c>
      <c r="CK11" s="13">
        <f t="shared" si="11"/>
        <v>15029</v>
      </c>
      <c r="CL11" s="14">
        <v>5913</v>
      </c>
      <c r="CM11" s="14">
        <v>659</v>
      </c>
      <c r="CN11" s="14">
        <v>9789</v>
      </c>
      <c r="CO11" s="14">
        <v>20674</v>
      </c>
      <c r="CP11" s="14">
        <v>11022</v>
      </c>
      <c r="CQ11" s="13">
        <f t="shared" si="2"/>
        <v>31696</v>
      </c>
      <c r="CR11" s="14">
        <v>12007</v>
      </c>
      <c r="CS11" s="14">
        <v>1086</v>
      </c>
      <c r="CT11" s="14">
        <v>9042</v>
      </c>
      <c r="CU11" s="14">
        <v>684</v>
      </c>
      <c r="CV11" s="14">
        <v>18645</v>
      </c>
      <c r="CW11" s="14">
        <v>15</v>
      </c>
      <c r="CX11" s="14">
        <v>6</v>
      </c>
      <c r="CY11" s="14">
        <v>339</v>
      </c>
      <c r="CZ11" s="14">
        <v>83.5</v>
      </c>
      <c r="DA11" s="14">
        <v>176</v>
      </c>
      <c r="DB11" s="14">
        <v>38978</v>
      </c>
      <c r="DC11" s="14">
        <v>1150</v>
      </c>
    </row>
    <row r="12" spans="1:107" ht="15">
      <c r="A12" s="6" t="s">
        <v>180</v>
      </c>
      <c r="B12" s="7">
        <v>0</v>
      </c>
      <c r="C12" s="8">
        <f t="shared" si="3"/>
        <v>13.5</v>
      </c>
      <c r="D12" s="9">
        <v>10.5</v>
      </c>
      <c r="E12" s="9">
        <v>3</v>
      </c>
      <c r="F12" s="9">
        <v>16.75</v>
      </c>
      <c r="G12" s="9">
        <v>12.75</v>
      </c>
      <c r="H12" s="9">
        <v>0</v>
      </c>
      <c r="I12" s="9">
        <v>8.95</v>
      </c>
      <c r="J12" s="8">
        <f t="shared" si="4"/>
        <v>39.2</v>
      </c>
      <c r="K12" s="10">
        <v>1059711</v>
      </c>
      <c r="L12" s="10">
        <v>956142</v>
      </c>
      <c r="M12" s="11">
        <f t="shared" si="5"/>
        <v>103569</v>
      </c>
      <c r="N12" s="15">
        <v>893423</v>
      </c>
      <c r="O12" s="11">
        <f t="shared" si="6"/>
        <v>1953134</v>
      </c>
      <c r="P12" s="10">
        <v>92253</v>
      </c>
      <c r="Q12" s="10">
        <v>120248</v>
      </c>
      <c r="R12" s="10">
        <v>120248</v>
      </c>
      <c r="S12" s="10">
        <v>0</v>
      </c>
      <c r="T12" s="11">
        <f t="shared" si="7"/>
        <v>108211</v>
      </c>
      <c r="U12" s="10">
        <v>85436</v>
      </c>
      <c r="V12" s="10">
        <v>22775</v>
      </c>
      <c r="W12" s="10">
        <v>15239</v>
      </c>
      <c r="X12" s="10">
        <v>7878</v>
      </c>
      <c r="Y12" s="10">
        <v>418245</v>
      </c>
      <c r="Z12" s="10">
        <v>418245</v>
      </c>
      <c r="AA12" s="10">
        <v>7748</v>
      </c>
      <c r="AB12" s="10">
        <v>0</v>
      </c>
      <c r="AC12" s="11">
        <f t="shared" si="8"/>
        <v>677569</v>
      </c>
      <c r="AD12" s="10">
        <v>2900</v>
      </c>
      <c r="AE12" s="10">
        <v>53024</v>
      </c>
      <c r="AF12" s="10">
        <v>140401</v>
      </c>
      <c r="AG12" s="10">
        <v>31646</v>
      </c>
      <c r="AH12" s="10">
        <v>117651</v>
      </c>
      <c r="AI12" s="11">
        <f t="shared" si="1"/>
        <v>3068578</v>
      </c>
      <c r="AJ12" s="10">
        <v>745306</v>
      </c>
      <c r="AK12" s="11">
        <f t="shared" si="9"/>
        <v>3813884</v>
      </c>
      <c r="AL12" s="13">
        <f t="shared" si="10"/>
        <v>3006</v>
      </c>
      <c r="AM12" s="14" t="s">
        <v>171</v>
      </c>
      <c r="AN12" s="14">
        <v>2683</v>
      </c>
      <c r="AO12" s="14">
        <v>7546</v>
      </c>
      <c r="AP12" s="14">
        <v>936</v>
      </c>
      <c r="AQ12" s="14">
        <v>7729</v>
      </c>
      <c r="AR12" s="14">
        <v>254</v>
      </c>
      <c r="AS12" s="14">
        <v>3</v>
      </c>
      <c r="AT12" s="14">
        <v>66</v>
      </c>
      <c r="AU12" s="14">
        <v>4120</v>
      </c>
      <c r="AV12" s="14">
        <v>1256</v>
      </c>
      <c r="AW12" s="14">
        <v>0</v>
      </c>
      <c r="AX12" s="14">
        <v>0</v>
      </c>
      <c r="AY12" s="14">
        <v>0</v>
      </c>
      <c r="AZ12" s="14">
        <v>0</v>
      </c>
      <c r="BA12" s="14">
        <v>3660</v>
      </c>
      <c r="BB12" s="14">
        <v>1489</v>
      </c>
      <c r="BC12" s="14">
        <v>12</v>
      </c>
      <c r="BD12" s="14">
        <v>701</v>
      </c>
      <c r="BE12" s="14">
        <v>0</v>
      </c>
      <c r="BF12" s="14">
        <v>761</v>
      </c>
      <c r="BG12" s="14">
        <v>485</v>
      </c>
      <c r="BH12" s="14">
        <v>153</v>
      </c>
      <c r="BI12" s="14">
        <v>3237</v>
      </c>
      <c r="BJ12" s="13">
        <f t="shared" si="0"/>
        <v>575566</v>
      </c>
      <c r="BK12" s="14" t="s">
        <v>171</v>
      </c>
      <c r="BL12" s="14">
        <v>517694</v>
      </c>
      <c r="BM12" s="14">
        <v>39763</v>
      </c>
      <c r="BN12" s="14">
        <v>43998</v>
      </c>
      <c r="BO12" s="14">
        <v>11260</v>
      </c>
      <c r="BP12" s="14">
        <v>2614</v>
      </c>
      <c r="BQ12" s="14">
        <v>390114</v>
      </c>
      <c r="BR12" s="14">
        <v>1093</v>
      </c>
      <c r="BS12" s="14">
        <v>792</v>
      </c>
      <c r="BT12" s="14">
        <v>668</v>
      </c>
      <c r="BU12" s="14">
        <v>196</v>
      </c>
      <c r="BV12" s="14">
        <v>9415</v>
      </c>
      <c r="BW12" s="14">
        <v>603245</v>
      </c>
      <c r="BX12" s="14">
        <v>9820</v>
      </c>
      <c r="BY12" s="14">
        <v>30802</v>
      </c>
      <c r="BZ12" s="14">
        <v>8262</v>
      </c>
      <c r="CA12" s="14">
        <v>16458</v>
      </c>
      <c r="CB12" s="14">
        <v>7298</v>
      </c>
      <c r="CC12" s="14">
        <v>1691</v>
      </c>
      <c r="CD12" s="14">
        <v>339283</v>
      </c>
      <c r="CE12" s="14">
        <v>88049</v>
      </c>
      <c r="CF12" s="14">
        <v>83564</v>
      </c>
      <c r="CG12" s="14">
        <v>108</v>
      </c>
      <c r="CH12" s="14">
        <v>198325</v>
      </c>
      <c r="CI12" s="14">
        <v>2642</v>
      </c>
      <c r="CJ12" s="14">
        <v>3485</v>
      </c>
      <c r="CK12" s="13">
        <f t="shared" si="11"/>
        <v>6127</v>
      </c>
      <c r="CL12" s="14">
        <v>3072</v>
      </c>
      <c r="CM12" s="14">
        <v>217</v>
      </c>
      <c r="CN12" s="14">
        <v>0</v>
      </c>
      <c r="CO12" s="14">
        <v>3059</v>
      </c>
      <c r="CP12" s="14">
        <v>4187</v>
      </c>
      <c r="CQ12" s="13">
        <f t="shared" si="2"/>
        <v>7246</v>
      </c>
      <c r="CR12" s="14">
        <v>3622</v>
      </c>
      <c r="CS12" s="14">
        <v>288</v>
      </c>
      <c r="CT12" s="14">
        <v>0</v>
      </c>
      <c r="CU12" s="14">
        <v>84</v>
      </c>
      <c r="CV12" s="14">
        <v>2411</v>
      </c>
      <c r="CW12" s="14">
        <v>0</v>
      </c>
      <c r="CX12" s="14">
        <v>0</v>
      </c>
      <c r="CY12" s="14">
        <v>0</v>
      </c>
      <c r="CZ12" s="14">
        <v>94</v>
      </c>
      <c r="DA12" s="14">
        <v>93</v>
      </c>
      <c r="DB12" s="14">
        <v>16376</v>
      </c>
      <c r="DC12" s="14">
        <v>246</v>
      </c>
    </row>
    <row r="13" spans="1:107" ht="15">
      <c r="A13" s="6" t="s">
        <v>181</v>
      </c>
      <c r="B13" s="7">
        <v>1</v>
      </c>
      <c r="C13" s="8">
        <f t="shared" si="3"/>
        <v>38</v>
      </c>
      <c r="D13" s="9">
        <v>24</v>
      </c>
      <c r="E13" s="9">
        <v>14</v>
      </c>
      <c r="F13" s="9">
        <v>27</v>
      </c>
      <c r="G13" s="9">
        <v>22</v>
      </c>
      <c r="H13" s="9">
        <v>5</v>
      </c>
      <c r="I13" s="9">
        <v>17.7</v>
      </c>
      <c r="J13" s="8">
        <f t="shared" si="4"/>
        <v>87.7</v>
      </c>
      <c r="K13" s="10">
        <v>2572654</v>
      </c>
      <c r="L13" s="10">
        <v>1689068</v>
      </c>
      <c r="M13" s="11">
        <f t="shared" si="5"/>
        <v>883586</v>
      </c>
      <c r="N13" s="15">
        <v>1385783</v>
      </c>
      <c r="O13" s="11">
        <f t="shared" si="6"/>
        <v>3958437</v>
      </c>
      <c r="P13" s="10">
        <v>368510</v>
      </c>
      <c r="Q13" s="10">
        <v>313886</v>
      </c>
      <c r="R13" s="10">
        <v>278035</v>
      </c>
      <c r="S13" s="10">
        <v>35851</v>
      </c>
      <c r="T13" s="11">
        <f t="shared" si="7"/>
        <v>419694</v>
      </c>
      <c r="U13" s="10">
        <v>328099</v>
      </c>
      <c r="V13" s="10">
        <v>91595</v>
      </c>
      <c r="W13" s="10">
        <v>17575</v>
      </c>
      <c r="X13" s="10">
        <v>42423</v>
      </c>
      <c r="Y13" s="10">
        <v>1395130</v>
      </c>
      <c r="Z13" s="10">
        <v>287619</v>
      </c>
      <c r="AA13" s="10">
        <v>38760</v>
      </c>
      <c r="AB13" s="10">
        <v>17131</v>
      </c>
      <c r="AC13" s="11">
        <f t="shared" si="8"/>
        <v>2244599</v>
      </c>
      <c r="AD13" s="10">
        <v>10654</v>
      </c>
      <c r="AE13" s="10">
        <v>181525</v>
      </c>
      <c r="AF13" s="10">
        <v>1190290</v>
      </c>
      <c r="AG13" s="10">
        <v>129889</v>
      </c>
      <c r="AH13" s="10">
        <v>866957</v>
      </c>
      <c r="AI13" s="11">
        <f t="shared" si="1"/>
        <v>8950861</v>
      </c>
      <c r="AJ13" s="10">
        <v>0</v>
      </c>
      <c r="AK13" s="11">
        <f t="shared" si="9"/>
        <v>8950861</v>
      </c>
      <c r="AL13" s="13">
        <f t="shared" si="10"/>
        <v>20438</v>
      </c>
      <c r="AM13" s="14">
        <v>5874</v>
      </c>
      <c r="AN13" s="14">
        <v>6768</v>
      </c>
      <c r="AO13" s="14">
        <v>2708</v>
      </c>
      <c r="AP13" s="14">
        <v>6321</v>
      </c>
      <c r="AQ13" s="14">
        <v>447</v>
      </c>
      <c r="AR13" s="14">
        <v>3079</v>
      </c>
      <c r="AS13" s="14">
        <v>474</v>
      </c>
      <c r="AT13" s="14">
        <v>10117</v>
      </c>
      <c r="AU13" s="14">
        <v>47270</v>
      </c>
      <c r="AV13" s="14">
        <v>0</v>
      </c>
      <c r="AW13" s="14">
        <v>53</v>
      </c>
      <c r="AX13" s="14">
        <v>37</v>
      </c>
      <c r="AY13" s="14">
        <v>53</v>
      </c>
      <c r="AZ13" s="14">
        <v>11</v>
      </c>
      <c r="BA13" s="14">
        <v>9051</v>
      </c>
      <c r="BB13" s="14">
        <v>118</v>
      </c>
      <c r="BC13" s="14">
        <v>84</v>
      </c>
      <c r="BD13" s="14">
        <v>869</v>
      </c>
      <c r="BE13" s="14">
        <v>0</v>
      </c>
      <c r="BF13" s="14">
        <v>1408</v>
      </c>
      <c r="BG13" s="14">
        <v>477</v>
      </c>
      <c r="BH13" s="14">
        <v>0</v>
      </c>
      <c r="BI13" s="14">
        <v>0</v>
      </c>
      <c r="BJ13" s="13">
        <f t="shared" si="0"/>
        <v>1079104</v>
      </c>
      <c r="BK13" s="14">
        <v>970101</v>
      </c>
      <c r="BL13" s="14">
        <v>785404</v>
      </c>
      <c r="BM13" s="14">
        <v>93482</v>
      </c>
      <c r="BN13" s="14">
        <v>249011</v>
      </c>
      <c r="BO13" s="14">
        <v>34572</v>
      </c>
      <c r="BP13" s="14">
        <v>10117</v>
      </c>
      <c r="BQ13" s="14">
        <v>0</v>
      </c>
      <c r="BR13" s="14">
        <v>2177</v>
      </c>
      <c r="BS13" s="14">
        <v>821</v>
      </c>
      <c r="BT13" s="14">
        <v>2118</v>
      </c>
      <c r="BU13" s="14">
        <v>1342</v>
      </c>
      <c r="BV13" s="14">
        <v>29489</v>
      </c>
      <c r="BW13" s="14">
        <v>1503301</v>
      </c>
      <c r="BX13" s="14">
        <v>128610</v>
      </c>
      <c r="BY13" s="14">
        <v>51191</v>
      </c>
      <c r="BZ13" s="14">
        <v>13884</v>
      </c>
      <c r="CA13" s="14">
        <v>19689</v>
      </c>
      <c r="CB13" s="14">
        <v>18032</v>
      </c>
      <c r="CC13" s="14">
        <v>0</v>
      </c>
      <c r="CD13" s="14">
        <v>0</v>
      </c>
      <c r="CE13" s="14">
        <v>203412</v>
      </c>
      <c r="CF13" s="14">
        <v>60788</v>
      </c>
      <c r="CG13" s="14">
        <v>2466</v>
      </c>
      <c r="CH13" s="14">
        <v>59698</v>
      </c>
      <c r="CI13" s="14">
        <v>1798</v>
      </c>
      <c r="CJ13" s="14">
        <v>2778</v>
      </c>
      <c r="CK13" s="13">
        <f t="shared" si="11"/>
        <v>4576</v>
      </c>
      <c r="CL13" s="14">
        <v>2544</v>
      </c>
      <c r="CM13" s="14">
        <v>193</v>
      </c>
      <c r="CN13" s="14">
        <v>11844</v>
      </c>
      <c r="CO13" s="14">
        <v>4107</v>
      </c>
      <c r="CP13" s="14">
        <v>12308</v>
      </c>
      <c r="CQ13" s="13">
        <f t="shared" si="2"/>
        <v>16415</v>
      </c>
      <c r="CR13" s="14">
        <v>5115</v>
      </c>
      <c r="CS13" s="14">
        <v>466</v>
      </c>
      <c r="CT13" s="14">
        <v>26199</v>
      </c>
      <c r="CU13" s="14">
        <v>565</v>
      </c>
      <c r="CV13" s="14">
        <v>13002</v>
      </c>
      <c r="CW13" s="14">
        <v>562</v>
      </c>
      <c r="CX13" s="14">
        <v>10654</v>
      </c>
      <c r="CY13" s="14">
        <v>328</v>
      </c>
      <c r="CZ13" s="14">
        <v>93</v>
      </c>
      <c r="DA13" s="14">
        <v>160</v>
      </c>
      <c r="DB13" s="14">
        <v>36980</v>
      </c>
      <c r="DC13" s="14">
        <v>649</v>
      </c>
    </row>
    <row r="14" spans="1:107" ht="15">
      <c r="A14" s="6" t="s">
        <v>182</v>
      </c>
      <c r="B14" s="7">
        <v>0</v>
      </c>
      <c r="C14" s="8">
        <f t="shared" si="3"/>
        <v>18</v>
      </c>
      <c r="D14" s="9">
        <v>15</v>
      </c>
      <c r="E14" s="9">
        <v>3</v>
      </c>
      <c r="F14" s="9">
        <v>20.5</v>
      </c>
      <c r="G14" s="9">
        <v>15</v>
      </c>
      <c r="H14" s="9">
        <v>1</v>
      </c>
      <c r="I14" s="9">
        <v>18.1</v>
      </c>
      <c r="J14" s="8">
        <f t="shared" si="4"/>
        <v>57.6</v>
      </c>
      <c r="K14" s="10">
        <v>1601480</v>
      </c>
      <c r="L14" s="10">
        <v>1234737</v>
      </c>
      <c r="M14" s="11">
        <f t="shared" si="5"/>
        <v>366743</v>
      </c>
      <c r="N14" s="15">
        <v>909468</v>
      </c>
      <c r="O14" s="11">
        <f t="shared" si="6"/>
        <v>2510948</v>
      </c>
      <c r="P14" s="10">
        <v>295171</v>
      </c>
      <c r="Q14" s="10">
        <v>222976</v>
      </c>
      <c r="R14" s="10">
        <v>222376</v>
      </c>
      <c r="S14" s="10">
        <v>600</v>
      </c>
      <c r="T14" s="11">
        <f t="shared" si="7"/>
        <v>288152</v>
      </c>
      <c r="U14" s="10">
        <v>222713</v>
      </c>
      <c r="V14" s="10">
        <v>65439</v>
      </c>
      <c r="W14" s="10">
        <v>77</v>
      </c>
      <c r="X14" s="10">
        <v>756</v>
      </c>
      <c r="Y14" s="10">
        <v>561262</v>
      </c>
      <c r="Z14" s="10">
        <v>561262</v>
      </c>
      <c r="AA14" s="10">
        <v>1471</v>
      </c>
      <c r="AB14" s="10">
        <v>0</v>
      </c>
      <c r="AC14" s="11">
        <f t="shared" si="8"/>
        <v>1074694</v>
      </c>
      <c r="AD14" s="10">
        <v>23148</v>
      </c>
      <c r="AE14" s="10">
        <v>100396</v>
      </c>
      <c r="AF14" s="10">
        <v>189000</v>
      </c>
      <c r="AG14" s="10">
        <v>237771</v>
      </c>
      <c r="AH14" s="10"/>
      <c r="AI14" s="11">
        <f t="shared" si="1"/>
        <v>4431128</v>
      </c>
      <c r="AJ14" s="10">
        <v>957057</v>
      </c>
      <c r="AK14" s="11">
        <f t="shared" si="9"/>
        <v>5388185</v>
      </c>
      <c r="AL14" s="13">
        <f t="shared" si="10"/>
        <v>6965</v>
      </c>
      <c r="AM14" s="14">
        <v>8116</v>
      </c>
      <c r="AN14" s="14">
        <v>5639</v>
      </c>
      <c r="AO14" s="14">
        <v>4296</v>
      </c>
      <c r="AP14" s="14">
        <v>4405</v>
      </c>
      <c r="AQ14" s="14">
        <v>1234</v>
      </c>
      <c r="AR14" s="14">
        <v>1228</v>
      </c>
      <c r="AS14" s="14">
        <v>98</v>
      </c>
      <c r="AT14" s="14">
        <v>0</v>
      </c>
      <c r="AU14" s="14">
        <v>3188</v>
      </c>
      <c r="AV14" s="14">
        <v>730</v>
      </c>
      <c r="AW14" s="14">
        <v>2</v>
      </c>
      <c r="AX14" s="14">
        <v>2</v>
      </c>
      <c r="AY14" s="14">
        <v>2</v>
      </c>
      <c r="AZ14" s="14">
        <v>0</v>
      </c>
      <c r="BA14" s="14">
        <v>2850</v>
      </c>
      <c r="BB14" s="14">
        <v>4</v>
      </c>
      <c r="BC14" s="14">
        <v>0</v>
      </c>
      <c r="BD14" s="14">
        <v>4</v>
      </c>
      <c r="BE14" s="14">
        <v>0</v>
      </c>
      <c r="BF14" s="14">
        <v>132</v>
      </c>
      <c r="BG14" s="14">
        <v>93</v>
      </c>
      <c r="BH14" s="14">
        <v>96</v>
      </c>
      <c r="BI14" s="14">
        <v>0</v>
      </c>
      <c r="BJ14" s="13">
        <f t="shared" si="0"/>
        <v>1211091</v>
      </c>
      <c r="BK14" s="14">
        <v>737933</v>
      </c>
      <c r="BL14" s="14">
        <v>982670</v>
      </c>
      <c r="BM14" s="14">
        <v>38951</v>
      </c>
      <c r="BN14" s="14">
        <v>196784</v>
      </c>
      <c r="BO14" s="14">
        <v>31618</v>
      </c>
      <c r="BP14" s="14">
        <v>19</v>
      </c>
      <c r="BQ14" s="14">
        <v>928903</v>
      </c>
      <c r="BR14" s="14">
        <v>718</v>
      </c>
      <c r="BS14" s="14">
        <v>703</v>
      </c>
      <c r="BT14" s="14">
        <v>715</v>
      </c>
      <c r="BU14" s="14">
        <v>2</v>
      </c>
      <c r="BV14" s="14">
        <v>26104</v>
      </c>
      <c r="BW14" s="14">
        <v>1109804</v>
      </c>
      <c r="BX14" s="14">
        <v>0</v>
      </c>
      <c r="BY14" s="14">
        <v>291</v>
      </c>
      <c r="BZ14" s="14">
        <v>21811</v>
      </c>
      <c r="CA14" s="14">
        <v>3569</v>
      </c>
      <c r="CB14" s="14">
        <v>8243</v>
      </c>
      <c r="CC14" s="14">
        <v>2115</v>
      </c>
      <c r="CD14" s="14">
        <v>0</v>
      </c>
      <c r="CE14" s="14">
        <v>101927</v>
      </c>
      <c r="CF14" s="14">
        <v>196044</v>
      </c>
      <c r="CG14" s="14">
        <v>524</v>
      </c>
      <c r="CH14" s="14">
        <v>100496</v>
      </c>
      <c r="CI14" s="14">
        <v>3410</v>
      </c>
      <c r="CJ14" s="14">
        <v>4735</v>
      </c>
      <c r="CK14" s="13">
        <f t="shared" si="11"/>
        <v>8145</v>
      </c>
      <c r="CL14" s="14">
        <v>4704</v>
      </c>
      <c r="CM14" s="14">
        <v>578</v>
      </c>
      <c r="CN14" s="14">
        <v>0</v>
      </c>
      <c r="CO14" s="14">
        <v>4638</v>
      </c>
      <c r="CP14" s="14">
        <v>3634</v>
      </c>
      <c r="CQ14" s="13">
        <f t="shared" si="2"/>
        <v>8272</v>
      </c>
      <c r="CR14" s="14">
        <v>4544</v>
      </c>
      <c r="CS14" s="14">
        <v>795</v>
      </c>
      <c r="CT14" s="14">
        <v>0</v>
      </c>
      <c r="CU14" s="14">
        <v>684</v>
      </c>
      <c r="CV14" s="14">
        <v>17794</v>
      </c>
      <c r="CW14" s="14">
        <v>50</v>
      </c>
      <c r="CX14" s="14">
        <v>52</v>
      </c>
      <c r="CY14" s="14">
        <v>782</v>
      </c>
      <c r="CZ14" s="14">
        <v>85</v>
      </c>
      <c r="DA14" s="14">
        <v>113</v>
      </c>
      <c r="DB14" s="14">
        <v>26266</v>
      </c>
      <c r="DC14" s="14">
        <v>958</v>
      </c>
    </row>
    <row r="15" spans="1:107" ht="15">
      <c r="A15" s="6" t="s">
        <v>183</v>
      </c>
      <c r="B15" s="7">
        <v>2</v>
      </c>
      <c r="C15" s="8">
        <f t="shared" si="3"/>
        <v>4</v>
      </c>
      <c r="D15" s="9">
        <v>4</v>
      </c>
      <c r="E15" s="9">
        <v>0</v>
      </c>
      <c r="F15" s="9">
        <v>1</v>
      </c>
      <c r="G15" s="9">
        <v>1</v>
      </c>
      <c r="H15" s="9">
        <v>0</v>
      </c>
      <c r="I15" s="9">
        <v>2</v>
      </c>
      <c r="J15" s="8">
        <f t="shared" si="4"/>
        <v>7</v>
      </c>
      <c r="K15" s="10">
        <v>246347</v>
      </c>
      <c r="L15" s="10">
        <v>246347</v>
      </c>
      <c r="M15" s="11">
        <v>0</v>
      </c>
      <c r="N15" s="15">
        <v>50051</v>
      </c>
      <c r="O15" s="11">
        <f t="shared" si="6"/>
        <v>296398</v>
      </c>
      <c r="P15" s="10">
        <v>21747</v>
      </c>
      <c r="Q15" s="10">
        <v>62581</v>
      </c>
      <c r="R15" s="10">
        <v>62581</v>
      </c>
      <c r="S15" s="10">
        <v>0</v>
      </c>
      <c r="T15" s="11">
        <f t="shared" si="7"/>
        <v>41466</v>
      </c>
      <c r="U15" s="10">
        <v>41466</v>
      </c>
      <c r="V15" s="10">
        <v>0</v>
      </c>
      <c r="W15" s="10">
        <v>0</v>
      </c>
      <c r="X15" s="10">
        <v>1399</v>
      </c>
      <c r="Y15" s="10">
        <v>18676</v>
      </c>
      <c r="Z15" s="10">
        <v>18676</v>
      </c>
      <c r="AA15" s="10">
        <v>0</v>
      </c>
      <c r="AB15" s="10">
        <v>0</v>
      </c>
      <c r="AC15" s="11">
        <f t="shared" si="8"/>
        <v>124122</v>
      </c>
      <c r="AD15" s="10">
        <v>0</v>
      </c>
      <c r="AE15" s="10">
        <v>26918</v>
      </c>
      <c r="AF15" s="10">
        <v>4714</v>
      </c>
      <c r="AG15" s="10">
        <v>0</v>
      </c>
      <c r="AH15" s="10">
        <v>31525</v>
      </c>
      <c r="AI15" s="11">
        <f t="shared" si="1"/>
        <v>505424</v>
      </c>
      <c r="AJ15" s="10">
        <v>122419</v>
      </c>
      <c r="AK15" s="11">
        <f t="shared" si="9"/>
        <v>627843</v>
      </c>
      <c r="AL15" s="13">
        <f t="shared" si="10"/>
        <v>1297</v>
      </c>
      <c r="AM15" s="14">
        <v>1297</v>
      </c>
      <c r="AN15" s="14">
        <v>1177</v>
      </c>
      <c r="AO15" s="14">
        <v>1178</v>
      </c>
      <c r="AP15" s="14">
        <v>59</v>
      </c>
      <c r="AQ15" s="14">
        <v>144</v>
      </c>
      <c r="AR15" s="14">
        <v>120</v>
      </c>
      <c r="AS15" s="14">
        <v>0</v>
      </c>
      <c r="AT15" s="14">
        <v>0</v>
      </c>
      <c r="AU15" s="14">
        <v>60</v>
      </c>
      <c r="AV15" s="14" t="s">
        <v>171</v>
      </c>
      <c r="AW15" s="14">
        <v>0</v>
      </c>
      <c r="AX15" s="14">
        <v>0</v>
      </c>
      <c r="AY15" s="14">
        <v>0</v>
      </c>
      <c r="AZ15" s="14">
        <v>0</v>
      </c>
      <c r="BA15" s="14">
        <v>15830</v>
      </c>
      <c r="BB15" s="14">
        <v>0</v>
      </c>
      <c r="BC15" s="14">
        <v>0</v>
      </c>
      <c r="BD15" s="14">
        <v>0</v>
      </c>
      <c r="BE15" s="14">
        <v>0</v>
      </c>
      <c r="BF15" s="14">
        <v>4</v>
      </c>
      <c r="BG15" s="14">
        <v>383</v>
      </c>
      <c r="BH15" s="14">
        <v>4</v>
      </c>
      <c r="BI15" s="14">
        <v>0</v>
      </c>
      <c r="BJ15" s="13">
        <f t="shared" si="0"/>
        <v>39176</v>
      </c>
      <c r="BK15" s="14">
        <v>31995</v>
      </c>
      <c r="BL15" s="14">
        <v>38691</v>
      </c>
      <c r="BM15" s="14">
        <v>6696</v>
      </c>
      <c r="BN15" s="14">
        <v>485</v>
      </c>
      <c r="BO15" s="14">
        <v>0</v>
      </c>
      <c r="BP15" s="14">
        <v>0</v>
      </c>
      <c r="BQ15" s="14" t="s">
        <v>171</v>
      </c>
      <c r="BR15" s="14">
        <v>260</v>
      </c>
      <c r="BS15" s="14">
        <v>260</v>
      </c>
      <c r="BT15" s="14">
        <v>237</v>
      </c>
      <c r="BU15" s="14">
        <v>0</v>
      </c>
      <c r="BV15" s="14">
        <v>38806</v>
      </c>
      <c r="BW15" s="14">
        <v>20682</v>
      </c>
      <c r="BX15" s="14">
        <v>566</v>
      </c>
      <c r="BY15" s="14">
        <v>151</v>
      </c>
      <c r="BZ15" s="14">
        <v>29</v>
      </c>
      <c r="CA15" s="14">
        <v>33</v>
      </c>
      <c r="CB15" s="14">
        <v>966</v>
      </c>
      <c r="CC15" s="14">
        <v>11</v>
      </c>
      <c r="CD15" s="14">
        <v>0</v>
      </c>
      <c r="CE15" s="14">
        <v>10940</v>
      </c>
      <c r="CF15" s="14">
        <v>1124</v>
      </c>
      <c r="CG15" s="14">
        <v>0</v>
      </c>
      <c r="CH15" s="14">
        <v>5030</v>
      </c>
      <c r="CI15" s="14">
        <v>173</v>
      </c>
      <c r="CJ15" s="14">
        <v>22</v>
      </c>
      <c r="CK15" s="13">
        <f t="shared" si="11"/>
        <v>195</v>
      </c>
      <c r="CL15" s="14">
        <v>71</v>
      </c>
      <c r="CM15" s="14">
        <v>20</v>
      </c>
      <c r="CN15" s="14">
        <v>0</v>
      </c>
      <c r="CO15" s="14">
        <v>468</v>
      </c>
      <c r="CP15" s="14">
        <v>57</v>
      </c>
      <c r="CQ15" s="13">
        <f t="shared" si="2"/>
        <v>525</v>
      </c>
      <c r="CR15" s="14">
        <v>313</v>
      </c>
      <c r="CS15" s="14">
        <v>35</v>
      </c>
      <c r="CT15" s="14">
        <v>0</v>
      </c>
      <c r="CU15" s="14">
        <v>46</v>
      </c>
      <c r="CV15" s="14">
        <v>1107</v>
      </c>
      <c r="CW15" s="14">
        <v>118</v>
      </c>
      <c r="CX15" s="14">
        <v>80</v>
      </c>
      <c r="CY15" s="14">
        <v>0</v>
      </c>
      <c r="CZ15" s="14">
        <v>79</v>
      </c>
      <c r="DA15" s="14">
        <v>65</v>
      </c>
      <c r="DB15" s="14">
        <v>2844</v>
      </c>
      <c r="DC15" s="14">
        <v>29.4</v>
      </c>
    </row>
    <row r="16" spans="1:107" ht="15">
      <c r="A16" s="6" t="s">
        <v>184</v>
      </c>
      <c r="B16" s="7">
        <v>0</v>
      </c>
      <c r="C16" s="8">
        <f t="shared" si="3"/>
        <v>8.29</v>
      </c>
      <c r="D16" s="9">
        <v>8.29</v>
      </c>
      <c r="E16" s="9">
        <v>0</v>
      </c>
      <c r="F16" s="9">
        <v>6.61</v>
      </c>
      <c r="G16" s="9">
        <v>5.53</v>
      </c>
      <c r="H16" s="9">
        <v>0</v>
      </c>
      <c r="I16" s="9">
        <v>1.34</v>
      </c>
      <c r="J16" s="8">
        <f t="shared" si="4"/>
        <v>16.24</v>
      </c>
      <c r="K16" s="10">
        <v>697158</v>
      </c>
      <c r="L16" s="10">
        <v>697158</v>
      </c>
      <c r="M16" s="11">
        <f t="shared" si="5"/>
        <v>0</v>
      </c>
      <c r="N16" s="15">
        <v>297961</v>
      </c>
      <c r="O16" s="11">
        <f t="shared" si="6"/>
        <v>995119</v>
      </c>
      <c r="P16" s="10">
        <v>22248</v>
      </c>
      <c r="Q16" s="10">
        <v>101892</v>
      </c>
      <c r="R16" s="10">
        <v>76875</v>
      </c>
      <c r="S16" s="10">
        <v>14317</v>
      </c>
      <c r="T16" s="11">
        <f t="shared" si="7"/>
        <v>60065</v>
      </c>
      <c r="U16" s="10">
        <v>51144</v>
      </c>
      <c r="V16" s="10">
        <v>8921</v>
      </c>
      <c r="W16" s="10">
        <v>0</v>
      </c>
      <c r="X16" s="10">
        <v>4391</v>
      </c>
      <c r="Y16" s="10">
        <v>83466</v>
      </c>
      <c r="Z16" s="10">
        <v>83466</v>
      </c>
      <c r="AA16" s="10">
        <v>19849</v>
      </c>
      <c r="AB16" s="10">
        <v>0</v>
      </c>
      <c r="AC16" s="11">
        <f t="shared" si="8"/>
        <v>269663</v>
      </c>
      <c r="AD16" s="10">
        <v>48198</v>
      </c>
      <c r="AE16" s="10">
        <v>345</v>
      </c>
      <c r="AF16" s="10">
        <v>17962</v>
      </c>
      <c r="AG16" s="10">
        <v>13266</v>
      </c>
      <c r="AH16" s="10">
        <v>30659</v>
      </c>
      <c r="AI16" s="11">
        <f t="shared" si="1"/>
        <v>1397460</v>
      </c>
      <c r="AJ16" s="10">
        <v>0</v>
      </c>
      <c r="AK16" s="11">
        <f t="shared" si="9"/>
        <v>1397460</v>
      </c>
      <c r="AL16" s="13">
        <f t="shared" si="10"/>
        <v>4036</v>
      </c>
      <c r="AM16" s="14">
        <v>3053</v>
      </c>
      <c r="AN16" s="14">
        <v>1883</v>
      </c>
      <c r="AO16" s="14">
        <v>1528</v>
      </c>
      <c r="AP16" s="14">
        <v>1628</v>
      </c>
      <c r="AQ16" s="14">
        <v>255</v>
      </c>
      <c r="AR16" s="14">
        <v>2119</v>
      </c>
      <c r="AS16" s="14">
        <v>34</v>
      </c>
      <c r="AT16" s="14">
        <v>0</v>
      </c>
      <c r="AU16" s="14">
        <v>40</v>
      </c>
      <c r="AV16" s="14">
        <v>7723</v>
      </c>
      <c r="AW16" s="14">
        <v>3</v>
      </c>
      <c r="AX16" s="14">
        <v>0</v>
      </c>
      <c r="AY16" s="14">
        <v>0</v>
      </c>
      <c r="AZ16" s="14">
        <v>0</v>
      </c>
      <c r="BA16" s="14">
        <v>1756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49</v>
      </c>
      <c r="BH16" s="14">
        <v>0</v>
      </c>
      <c r="BI16" s="14">
        <v>118</v>
      </c>
      <c r="BJ16" s="13">
        <f t="shared" si="0"/>
        <v>76033</v>
      </c>
      <c r="BK16" s="14" t="s">
        <v>171</v>
      </c>
      <c r="BL16" s="14">
        <v>66334</v>
      </c>
      <c r="BM16" s="14">
        <v>6666</v>
      </c>
      <c r="BN16" s="14">
        <v>9262</v>
      </c>
      <c r="BO16" s="14">
        <v>399</v>
      </c>
      <c r="BP16" s="14">
        <v>38</v>
      </c>
      <c r="BQ16" s="14">
        <v>14904</v>
      </c>
      <c r="BR16" s="14">
        <v>223</v>
      </c>
      <c r="BS16" s="14">
        <v>223</v>
      </c>
      <c r="BT16" s="14">
        <v>154</v>
      </c>
      <c r="BU16" s="14">
        <v>66</v>
      </c>
      <c r="BV16" s="14">
        <v>13072</v>
      </c>
      <c r="BW16" s="14">
        <v>175</v>
      </c>
      <c r="BX16" s="14">
        <v>469</v>
      </c>
      <c r="BY16" s="14">
        <v>1</v>
      </c>
      <c r="BZ16" s="14">
        <v>0</v>
      </c>
      <c r="CA16" s="14">
        <v>213</v>
      </c>
      <c r="CB16" s="14">
        <v>2328</v>
      </c>
      <c r="CC16" s="14">
        <v>127</v>
      </c>
      <c r="CD16" s="14">
        <v>269</v>
      </c>
      <c r="CE16" s="14">
        <v>22765</v>
      </c>
      <c r="CF16" s="14">
        <v>6179</v>
      </c>
      <c r="CG16" s="14">
        <v>0</v>
      </c>
      <c r="CH16" s="14">
        <v>5203</v>
      </c>
      <c r="CI16" s="14">
        <v>1169</v>
      </c>
      <c r="CJ16" s="14">
        <v>307</v>
      </c>
      <c r="CK16" s="13">
        <f t="shared" si="11"/>
        <v>1476</v>
      </c>
      <c r="CL16" s="14">
        <v>1010</v>
      </c>
      <c r="CM16" s="14">
        <v>230</v>
      </c>
      <c r="CN16" s="14" t="s">
        <v>171</v>
      </c>
      <c r="CO16" s="14">
        <v>1798</v>
      </c>
      <c r="CP16" s="14">
        <v>3362</v>
      </c>
      <c r="CQ16" s="13">
        <f t="shared" si="2"/>
        <v>5160</v>
      </c>
      <c r="CR16" s="14">
        <v>2380</v>
      </c>
      <c r="CS16" s="14">
        <v>397</v>
      </c>
      <c r="CT16" s="14" t="s">
        <v>171</v>
      </c>
      <c r="CU16" s="14">
        <v>205</v>
      </c>
      <c r="CV16" s="14">
        <v>3268</v>
      </c>
      <c r="CW16" s="14">
        <v>170</v>
      </c>
      <c r="CX16" s="14">
        <v>875</v>
      </c>
      <c r="CY16" s="14">
        <v>94</v>
      </c>
      <c r="CZ16" s="14">
        <v>68</v>
      </c>
      <c r="DA16" s="14">
        <v>58</v>
      </c>
      <c r="DB16" s="14">
        <v>2585</v>
      </c>
      <c r="DC16" s="14">
        <v>159</v>
      </c>
    </row>
    <row r="17" spans="1:107" ht="15">
      <c r="A17" s="6" t="s">
        <v>185</v>
      </c>
      <c r="B17" s="7">
        <v>0</v>
      </c>
      <c r="C17" s="8">
        <f t="shared" si="3"/>
        <v>31</v>
      </c>
      <c r="D17" s="9">
        <v>29</v>
      </c>
      <c r="E17" s="9">
        <v>2</v>
      </c>
      <c r="F17" s="9">
        <v>57</v>
      </c>
      <c r="G17" s="9">
        <v>31</v>
      </c>
      <c r="H17" s="9">
        <v>0</v>
      </c>
      <c r="I17" s="9">
        <v>48</v>
      </c>
      <c r="J17" s="8">
        <f t="shared" si="4"/>
        <v>136</v>
      </c>
      <c r="K17" s="20">
        <v>2520743</v>
      </c>
      <c r="L17" s="20">
        <v>2320571</v>
      </c>
      <c r="M17" s="11">
        <f t="shared" si="5"/>
        <v>200172</v>
      </c>
      <c r="N17" s="15">
        <v>2428249</v>
      </c>
      <c r="O17" s="11">
        <f t="shared" si="6"/>
        <v>4948992</v>
      </c>
      <c r="P17" s="10">
        <v>813267</v>
      </c>
      <c r="Q17" s="10">
        <v>992538</v>
      </c>
      <c r="R17" s="10">
        <v>969138</v>
      </c>
      <c r="S17" s="10">
        <v>23400</v>
      </c>
      <c r="T17" s="11">
        <f t="shared" si="7"/>
        <v>760748</v>
      </c>
      <c r="U17" s="10">
        <v>399235</v>
      </c>
      <c r="V17" s="10">
        <v>361513</v>
      </c>
      <c r="W17" s="10">
        <v>40949</v>
      </c>
      <c r="X17" s="10">
        <v>74549</v>
      </c>
      <c r="Y17" s="10">
        <v>1195208</v>
      </c>
      <c r="Z17" s="10">
        <v>296598</v>
      </c>
      <c r="AA17" s="10">
        <v>0</v>
      </c>
      <c r="AB17" s="10">
        <v>0</v>
      </c>
      <c r="AC17" s="11">
        <f t="shared" si="8"/>
        <v>3063992</v>
      </c>
      <c r="AD17" s="10">
        <v>55191</v>
      </c>
      <c r="AE17" s="10">
        <v>133134</v>
      </c>
      <c r="AF17" s="10">
        <v>247407</v>
      </c>
      <c r="AG17" s="10">
        <v>120000</v>
      </c>
      <c r="AH17" s="10">
        <v>324371</v>
      </c>
      <c r="AI17" s="11">
        <f t="shared" si="1"/>
        <v>9706354</v>
      </c>
      <c r="AJ17" s="10">
        <v>0</v>
      </c>
      <c r="AK17" s="11">
        <f t="shared" si="9"/>
        <v>9706354</v>
      </c>
      <c r="AL17" s="13">
        <f t="shared" si="10"/>
        <v>16489</v>
      </c>
      <c r="AM17" s="14">
        <v>148939</v>
      </c>
      <c r="AN17" s="14">
        <v>13009</v>
      </c>
      <c r="AO17" s="14">
        <v>137188</v>
      </c>
      <c r="AP17" s="14">
        <v>8459</v>
      </c>
      <c r="AQ17" s="14">
        <v>4550</v>
      </c>
      <c r="AR17" s="14">
        <v>3306</v>
      </c>
      <c r="AS17" s="14">
        <v>550</v>
      </c>
      <c r="AT17" s="14">
        <v>-376</v>
      </c>
      <c r="AU17" s="14">
        <v>0</v>
      </c>
      <c r="AV17" s="14">
        <v>0</v>
      </c>
      <c r="AW17" s="14">
        <v>-141</v>
      </c>
      <c r="AX17" s="14">
        <v>-141</v>
      </c>
      <c r="AY17" s="14">
        <v>-112</v>
      </c>
      <c r="AZ17" s="14">
        <v>-29</v>
      </c>
      <c r="BA17" s="14">
        <v>0</v>
      </c>
      <c r="BB17" s="14">
        <v>2146</v>
      </c>
      <c r="BC17" s="14">
        <v>37</v>
      </c>
      <c r="BD17" s="14">
        <v>0</v>
      </c>
      <c r="BE17" s="14">
        <v>0</v>
      </c>
      <c r="BF17" s="14">
        <v>879</v>
      </c>
      <c r="BG17" s="14">
        <v>1379</v>
      </c>
      <c r="BH17" s="14">
        <v>34</v>
      </c>
      <c r="BI17" s="14">
        <v>0</v>
      </c>
      <c r="BJ17" s="13">
        <f t="shared" si="0"/>
        <v>1385864</v>
      </c>
      <c r="BK17" s="14">
        <v>972876</v>
      </c>
      <c r="BL17" s="14">
        <v>1105954</v>
      </c>
      <c r="BM17" s="14">
        <v>153911</v>
      </c>
      <c r="BN17" s="14">
        <v>252197</v>
      </c>
      <c r="BO17" s="14">
        <v>15142</v>
      </c>
      <c r="BP17" s="14">
        <v>12571</v>
      </c>
      <c r="BQ17" s="14">
        <v>0</v>
      </c>
      <c r="BR17" s="14">
        <v>2691</v>
      </c>
      <c r="BS17" s="14">
        <v>2691</v>
      </c>
      <c r="BT17" s="14">
        <v>1584</v>
      </c>
      <c r="BU17" s="14">
        <v>1107</v>
      </c>
      <c r="BV17" s="14">
        <v>24566</v>
      </c>
      <c r="BW17" s="14">
        <v>3174127</v>
      </c>
      <c r="BX17" s="14">
        <v>4242</v>
      </c>
      <c r="BY17" s="14">
        <v>0</v>
      </c>
      <c r="BZ17" s="14">
        <v>59780</v>
      </c>
      <c r="CA17" s="14">
        <v>14130</v>
      </c>
      <c r="CB17" s="14">
        <v>12702</v>
      </c>
      <c r="CC17" s="14">
        <v>1115</v>
      </c>
      <c r="CD17" s="14">
        <v>0</v>
      </c>
      <c r="CE17" s="14">
        <v>261462</v>
      </c>
      <c r="CF17" s="14">
        <v>161504</v>
      </c>
      <c r="CG17" s="14">
        <v>0</v>
      </c>
      <c r="CH17" s="14">
        <v>12234</v>
      </c>
      <c r="CI17" s="14">
        <v>1876</v>
      </c>
      <c r="CJ17" s="14">
        <v>6296</v>
      </c>
      <c r="CK17" s="13">
        <f t="shared" si="11"/>
        <v>8172</v>
      </c>
      <c r="CL17" s="14">
        <v>6543</v>
      </c>
      <c r="CM17" s="14">
        <v>280</v>
      </c>
      <c r="CN17" s="14">
        <v>0</v>
      </c>
      <c r="CO17" s="14">
        <v>3384</v>
      </c>
      <c r="CP17" s="14">
        <v>4004</v>
      </c>
      <c r="CQ17" s="13">
        <f t="shared" si="2"/>
        <v>7388</v>
      </c>
      <c r="CR17" s="14">
        <v>4186</v>
      </c>
      <c r="CS17" s="14">
        <v>420</v>
      </c>
      <c r="CT17" s="14">
        <v>0</v>
      </c>
      <c r="CU17" s="14">
        <v>1068</v>
      </c>
      <c r="CV17" s="14">
        <v>26826</v>
      </c>
      <c r="CW17" s="14">
        <v>0</v>
      </c>
      <c r="CX17" s="14">
        <v>0</v>
      </c>
      <c r="CY17" s="14">
        <v>2112</v>
      </c>
      <c r="CZ17" s="14">
        <v>90</v>
      </c>
      <c r="DA17" s="14">
        <v>183</v>
      </c>
      <c r="DB17" s="14">
        <v>38521</v>
      </c>
      <c r="DC17" s="14">
        <v>1610</v>
      </c>
    </row>
    <row r="18" spans="1:107" ht="15">
      <c r="A18" s="6" t="s">
        <v>186</v>
      </c>
      <c r="B18" s="7">
        <v>0</v>
      </c>
      <c r="C18" s="8">
        <f t="shared" si="3"/>
        <v>14.21</v>
      </c>
      <c r="D18" s="9">
        <v>14.21</v>
      </c>
      <c r="E18" s="9">
        <v>0</v>
      </c>
      <c r="F18" s="9">
        <v>33.93</v>
      </c>
      <c r="G18" s="9">
        <v>20.5</v>
      </c>
      <c r="H18" s="9">
        <v>0</v>
      </c>
      <c r="I18" s="9">
        <v>7.04</v>
      </c>
      <c r="J18" s="8">
        <f t="shared" si="4"/>
        <v>55.18</v>
      </c>
      <c r="K18" s="10">
        <v>1198795</v>
      </c>
      <c r="L18" s="10">
        <v>1198795</v>
      </c>
      <c r="M18" s="11">
        <f t="shared" si="5"/>
        <v>0</v>
      </c>
      <c r="N18" s="15">
        <v>1493813</v>
      </c>
      <c r="O18" s="11">
        <f t="shared" si="6"/>
        <v>2692608</v>
      </c>
      <c r="P18" s="10">
        <v>134239</v>
      </c>
      <c r="Q18" s="10">
        <v>315463</v>
      </c>
      <c r="R18" s="10">
        <v>303223</v>
      </c>
      <c r="S18" s="10">
        <v>12240</v>
      </c>
      <c r="T18" s="11">
        <f t="shared" si="7"/>
        <v>450096</v>
      </c>
      <c r="U18" s="10">
        <v>228027</v>
      </c>
      <c r="V18" s="10">
        <v>222069</v>
      </c>
      <c r="W18" s="10">
        <v>20626</v>
      </c>
      <c r="X18" s="10">
        <v>14346</v>
      </c>
      <c r="Y18" s="10">
        <v>716401</v>
      </c>
      <c r="Z18" s="10">
        <v>658485</v>
      </c>
      <c r="AA18" s="10">
        <v>50133</v>
      </c>
      <c r="AB18" s="10">
        <v>0</v>
      </c>
      <c r="AC18" s="11">
        <f t="shared" si="8"/>
        <v>1567065</v>
      </c>
      <c r="AD18" s="10">
        <v>3154</v>
      </c>
      <c r="AE18" s="10">
        <v>52548</v>
      </c>
      <c r="AF18" s="10">
        <v>286484</v>
      </c>
      <c r="AG18" s="10">
        <v>52500</v>
      </c>
      <c r="AH18" s="10">
        <v>285134</v>
      </c>
      <c r="AI18" s="11">
        <f t="shared" si="1"/>
        <v>5073732</v>
      </c>
      <c r="AJ18" s="10">
        <v>615605</v>
      </c>
      <c r="AK18" s="11">
        <f t="shared" si="9"/>
        <v>5689337</v>
      </c>
      <c r="AL18" s="13">
        <f t="shared" si="10"/>
        <v>8962</v>
      </c>
      <c r="AM18" s="14">
        <v>18806</v>
      </c>
      <c r="AN18" s="14">
        <v>8659</v>
      </c>
      <c r="AO18" s="14">
        <v>12323</v>
      </c>
      <c r="AP18" s="14">
        <v>8445</v>
      </c>
      <c r="AQ18" s="14">
        <v>214</v>
      </c>
      <c r="AR18" s="14">
        <v>156</v>
      </c>
      <c r="AS18" s="14">
        <v>147</v>
      </c>
      <c r="AT18" s="14">
        <v>0</v>
      </c>
      <c r="AU18" s="14">
        <v>4812</v>
      </c>
      <c r="AV18" s="14">
        <v>0</v>
      </c>
      <c r="AW18" s="14">
        <v>62</v>
      </c>
      <c r="AX18" s="14">
        <v>24</v>
      </c>
      <c r="AY18" s="14">
        <v>43</v>
      </c>
      <c r="AZ18" s="14">
        <v>19</v>
      </c>
      <c r="BA18" s="14">
        <v>992</v>
      </c>
      <c r="BB18" s="14">
        <v>2041</v>
      </c>
      <c r="BC18" s="14">
        <v>38</v>
      </c>
      <c r="BD18" s="14">
        <v>15</v>
      </c>
      <c r="BE18" s="14">
        <v>0</v>
      </c>
      <c r="BF18" s="14">
        <v>547</v>
      </c>
      <c r="BG18" s="14">
        <v>703</v>
      </c>
      <c r="BH18" s="14">
        <v>21</v>
      </c>
      <c r="BI18" s="14">
        <v>6329</v>
      </c>
      <c r="BJ18" s="13">
        <f t="shared" si="0"/>
        <v>757460</v>
      </c>
      <c r="BK18" s="14">
        <v>509423</v>
      </c>
      <c r="BL18" s="14">
        <v>647545</v>
      </c>
      <c r="BM18" s="14">
        <v>15897</v>
      </c>
      <c r="BN18" s="14">
        <v>94293</v>
      </c>
      <c r="BO18" s="14">
        <v>15622</v>
      </c>
      <c r="BP18" s="14">
        <v>0</v>
      </c>
      <c r="BQ18" s="14">
        <v>0</v>
      </c>
      <c r="BR18" s="14">
        <v>3411</v>
      </c>
      <c r="BS18" s="14">
        <v>2290</v>
      </c>
      <c r="BT18" s="14">
        <v>1441</v>
      </c>
      <c r="BU18" s="14">
        <v>1855</v>
      </c>
      <c r="BV18" s="14">
        <v>5034</v>
      </c>
      <c r="BW18" s="14">
        <v>1423615</v>
      </c>
      <c r="BX18" s="14">
        <v>1442</v>
      </c>
      <c r="BY18" s="14">
        <v>1113</v>
      </c>
      <c r="BZ18" s="14">
        <v>17</v>
      </c>
      <c r="CA18" s="14">
        <v>2790</v>
      </c>
      <c r="CB18" s="14">
        <v>7219</v>
      </c>
      <c r="CC18" s="14">
        <v>298</v>
      </c>
      <c r="CD18" s="14">
        <v>6360</v>
      </c>
      <c r="CE18" s="14">
        <v>95863</v>
      </c>
      <c r="CF18" s="14">
        <v>58991</v>
      </c>
      <c r="CG18" s="14">
        <v>5260</v>
      </c>
      <c r="CH18" s="14">
        <v>24290</v>
      </c>
      <c r="CI18" s="14">
        <v>2889</v>
      </c>
      <c r="CJ18" s="14">
        <v>2125</v>
      </c>
      <c r="CK18" s="13">
        <f t="shared" si="11"/>
        <v>5014</v>
      </c>
      <c r="CL18" s="14">
        <v>2833</v>
      </c>
      <c r="CM18" s="14">
        <v>418</v>
      </c>
      <c r="CN18" s="14">
        <v>8381</v>
      </c>
      <c r="CO18" s="14">
        <v>768</v>
      </c>
      <c r="CP18" s="14">
        <v>4890</v>
      </c>
      <c r="CQ18" s="13">
        <f t="shared" si="2"/>
        <v>5658</v>
      </c>
      <c r="CR18" s="14">
        <v>3543</v>
      </c>
      <c r="CS18" s="14">
        <v>763</v>
      </c>
      <c r="CT18" s="14">
        <v>6652</v>
      </c>
      <c r="CU18" s="14">
        <v>278</v>
      </c>
      <c r="CV18" s="14">
        <v>11738</v>
      </c>
      <c r="CW18" s="14">
        <v>0</v>
      </c>
      <c r="CX18" s="14">
        <v>0</v>
      </c>
      <c r="CY18" s="14">
        <v>1545</v>
      </c>
      <c r="CZ18" s="14">
        <v>87</v>
      </c>
      <c r="DA18" s="14">
        <v>83</v>
      </c>
      <c r="DB18" s="14">
        <v>12755</v>
      </c>
      <c r="DC18" s="14">
        <v>395</v>
      </c>
    </row>
    <row r="19" spans="1:107" ht="15">
      <c r="A19" s="6" t="s">
        <v>187</v>
      </c>
      <c r="B19" s="7">
        <v>0</v>
      </c>
      <c r="C19" s="8">
        <f t="shared" si="3"/>
        <v>30.23</v>
      </c>
      <c r="D19" s="9">
        <v>30.23</v>
      </c>
      <c r="E19" s="9">
        <v>0</v>
      </c>
      <c r="F19" s="9">
        <v>50.14</v>
      </c>
      <c r="G19" s="9">
        <v>34.07</v>
      </c>
      <c r="H19" s="9">
        <v>0</v>
      </c>
      <c r="I19" s="9">
        <v>29.1229267157485</v>
      </c>
      <c r="J19" s="8">
        <f t="shared" si="4"/>
        <v>109.4929267157485</v>
      </c>
      <c r="K19" s="10">
        <v>2489453</v>
      </c>
      <c r="L19" s="10">
        <v>2489453</v>
      </c>
      <c r="M19" s="11">
        <f t="shared" si="5"/>
        <v>0</v>
      </c>
      <c r="N19" s="15">
        <v>2256244</v>
      </c>
      <c r="O19" s="11">
        <f t="shared" si="6"/>
        <v>4745697</v>
      </c>
      <c r="P19" s="10">
        <v>550633</v>
      </c>
      <c r="Q19" s="10">
        <v>686577</v>
      </c>
      <c r="R19" s="10">
        <v>671577</v>
      </c>
      <c r="S19" s="10">
        <v>15000</v>
      </c>
      <c r="T19" s="11">
        <f t="shared" si="7"/>
        <v>468178</v>
      </c>
      <c r="U19" s="10">
        <v>318439</v>
      </c>
      <c r="V19" s="10">
        <v>149739</v>
      </c>
      <c r="W19" s="10">
        <v>69263</v>
      </c>
      <c r="X19" s="10">
        <v>30426</v>
      </c>
      <c r="Y19" s="10">
        <v>887086</v>
      </c>
      <c r="Z19" s="10">
        <v>886363</v>
      </c>
      <c r="AA19" s="10">
        <v>2215</v>
      </c>
      <c r="AB19" s="10">
        <v>12</v>
      </c>
      <c r="AC19" s="11">
        <f t="shared" si="8"/>
        <v>2143757</v>
      </c>
      <c r="AD19" s="10">
        <v>30000</v>
      </c>
      <c r="AE19" s="10">
        <v>94184</v>
      </c>
      <c r="AF19" s="10">
        <v>126505</v>
      </c>
      <c r="AG19" s="10">
        <v>59447</v>
      </c>
      <c r="AH19" s="10">
        <v>291615</v>
      </c>
      <c r="AI19" s="11">
        <f t="shared" si="1"/>
        <v>8041838</v>
      </c>
      <c r="AJ19" s="10">
        <v>0</v>
      </c>
      <c r="AK19" s="11">
        <f t="shared" si="9"/>
        <v>8041838</v>
      </c>
      <c r="AL19" s="13">
        <f t="shared" si="10"/>
        <v>21401</v>
      </c>
      <c r="AM19" s="14">
        <v>13567</v>
      </c>
      <c r="AN19" s="14">
        <v>15673</v>
      </c>
      <c r="AO19" s="14">
        <v>5181</v>
      </c>
      <c r="AP19" s="14">
        <v>9975</v>
      </c>
      <c r="AQ19" s="14">
        <v>5698</v>
      </c>
      <c r="AR19" s="14">
        <v>3226</v>
      </c>
      <c r="AS19" s="14">
        <v>402</v>
      </c>
      <c r="AT19" s="14">
        <v>2100</v>
      </c>
      <c r="AU19" s="14">
        <v>4627</v>
      </c>
      <c r="AV19" s="14">
        <v>0</v>
      </c>
      <c r="AW19" s="14"/>
      <c r="AX19" s="14">
        <v>0</v>
      </c>
      <c r="AY19" s="14">
        <v>0</v>
      </c>
      <c r="AZ19" s="14">
        <v>0</v>
      </c>
      <c r="BA19" s="14">
        <v>5181</v>
      </c>
      <c r="BB19" s="14">
        <v>11317</v>
      </c>
      <c r="BC19" s="14">
        <v>289.5</v>
      </c>
      <c r="BD19" s="14">
        <v>29</v>
      </c>
      <c r="BE19" s="14">
        <v>241</v>
      </c>
      <c r="BF19" s="14">
        <v>571</v>
      </c>
      <c r="BG19" s="14">
        <v>623</v>
      </c>
      <c r="BH19" s="14">
        <v>344</v>
      </c>
      <c r="BI19" s="14">
        <v>9</v>
      </c>
      <c r="BJ19" s="13">
        <f t="shared" si="0"/>
        <v>1192506</v>
      </c>
      <c r="BK19" s="14">
        <v>958168</v>
      </c>
      <c r="BL19" s="14">
        <v>1106572</v>
      </c>
      <c r="BM19" s="14">
        <v>5181</v>
      </c>
      <c r="BN19" s="14">
        <v>32763</v>
      </c>
      <c r="BO19" s="14">
        <v>27574</v>
      </c>
      <c r="BP19" s="14">
        <v>25597</v>
      </c>
      <c r="BQ19" s="14">
        <v>655881</v>
      </c>
      <c r="BR19" s="14">
        <v>2171</v>
      </c>
      <c r="BS19" s="14">
        <v>2054</v>
      </c>
      <c r="BT19" s="14">
        <v>1607</v>
      </c>
      <c r="BU19" s="14">
        <v>307</v>
      </c>
      <c r="BV19" s="14">
        <v>6041</v>
      </c>
      <c r="BW19" s="14">
        <v>2424797</v>
      </c>
      <c r="BX19" s="14">
        <v>6255.2</v>
      </c>
      <c r="BY19" s="14">
        <v>22639</v>
      </c>
      <c r="BZ19" s="14">
        <v>119503</v>
      </c>
      <c r="CA19" s="14">
        <v>11777</v>
      </c>
      <c r="CB19" s="14">
        <v>15976</v>
      </c>
      <c r="CC19" s="14">
        <v>3401</v>
      </c>
      <c r="CD19" s="14">
        <v>449</v>
      </c>
      <c r="CE19" s="14">
        <v>180842</v>
      </c>
      <c r="CF19" s="14">
        <v>149806</v>
      </c>
      <c r="CG19" s="14">
        <v>377</v>
      </c>
      <c r="CH19" s="14">
        <v>47536</v>
      </c>
      <c r="CI19" s="14">
        <v>4988</v>
      </c>
      <c r="CJ19" s="14">
        <v>11266</v>
      </c>
      <c r="CK19" s="13">
        <f t="shared" si="11"/>
        <v>16254</v>
      </c>
      <c r="CL19" s="14">
        <v>7029</v>
      </c>
      <c r="CM19" s="14">
        <v>483</v>
      </c>
      <c r="CN19" s="14" t="s">
        <v>174</v>
      </c>
      <c r="CO19" s="14">
        <v>4083</v>
      </c>
      <c r="CP19" s="14">
        <v>2719</v>
      </c>
      <c r="CQ19" s="13">
        <f t="shared" si="2"/>
        <v>6802</v>
      </c>
      <c r="CR19" s="14">
        <v>2903</v>
      </c>
      <c r="CS19" s="14">
        <v>431</v>
      </c>
      <c r="CT19" s="14" t="s">
        <v>174</v>
      </c>
      <c r="CU19" s="14">
        <v>664</v>
      </c>
      <c r="CV19" s="14">
        <v>14004</v>
      </c>
      <c r="CW19" s="14">
        <v>0</v>
      </c>
      <c r="CX19" s="14">
        <v>0</v>
      </c>
      <c r="CY19" s="14">
        <v>878</v>
      </c>
      <c r="CZ19" s="14">
        <v>97</v>
      </c>
      <c r="DA19" s="14">
        <v>149</v>
      </c>
      <c r="DB19" s="14">
        <v>41678</v>
      </c>
      <c r="DC19" s="14">
        <v>947</v>
      </c>
    </row>
    <row r="20" spans="1:107" ht="15">
      <c r="A20" s="6" t="s">
        <v>188</v>
      </c>
      <c r="B20" s="7">
        <v>1</v>
      </c>
      <c r="C20" s="8">
        <f t="shared" si="3"/>
        <v>18</v>
      </c>
      <c r="D20" s="9">
        <v>14</v>
      </c>
      <c r="E20" s="9">
        <v>4</v>
      </c>
      <c r="F20" s="9">
        <v>20</v>
      </c>
      <c r="G20" s="9">
        <v>18</v>
      </c>
      <c r="H20" s="9">
        <v>1</v>
      </c>
      <c r="I20" s="9">
        <v>46</v>
      </c>
      <c r="J20" s="8">
        <f t="shared" si="4"/>
        <v>85</v>
      </c>
      <c r="K20" s="10">
        <v>1220680</v>
      </c>
      <c r="L20" s="10">
        <v>1022959</v>
      </c>
      <c r="M20" s="11">
        <f t="shared" si="5"/>
        <v>197721</v>
      </c>
      <c r="N20" s="15">
        <v>1116726</v>
      </c>
      <c r="O20" s="11">
        <f t="shared" si="6"/>
        <v>2337406</v>
      </c>
      <c r="P20" s="10">
        <v>127158.9</v>
      </c>
      <c r="Q20" s="10">
        <v>294311.93</v>
      </c>
      <c r="R20" s="10" t="s">
        <v>171</v>
      </c>
      <c r="S20" s="10" t="s">
        <v>171</v>
      </c>
      <c r="T20" s="11">
        <f t="shared" si="7"/>
        <v>184257.66999999998</v>
      </c>
      <c r="U20" s="10">
        <v>93524.42</v>
      </c>
      <c r="V20" s="10">
        <v>90733.25</v>
      </c>
      <c r="W20" s="10">
        <v>316.71</v>
      </c>
      <c r="X20" s="10">
        <v>1001.47</v>
      </c>
      <c r="Y20" s="10" t="s">
        <v>171</v>
      </c>
      <c r="Z20" s="10">
        <v>384737.44</v>
      </c>
      <c r="AA20" s="10">
        <v>1025</v>
      </c>
      <c r="AB20" s="10">
        <v>0</v>
      </c>
      <c r="AC20" s="11">
        <f t="shared" si="8"/>
        <v>480912.77999999997</v>
      </c>
      <c r="AD20" s="10">
        <v>7208</v>
      </c>
      <c r="AE20" s="10">
        <v>245806</v>
      </c>
      <c r="AF20" s="10">
        <v>82674.63</v>
      </c>
      <c r="AG20" s="10"/>
      <c r="AH20" s="10">
        <v>18417.05</v>
      </c>
      <c r="AI20" s="11">
        <f t="shared" si="1"/>
        <v>3299583.36</v>
      </c>
      <c r="AJ20" s="10">
        <v>0</v>
      </c>
      <c r="AK20" s="11">
        <f t="shared" si="9"/>
        <v>3299583.36</v>
      </c>
      <c r="AL20" s="13">
        <f t="shared" si="10"/>
        <v>10854</v>
      </c>
      <c r="AM20" s="14">
        <v>11698</v>
      </c>
      <c r="AN20" s="14">
        <v>9285</v>
      </c>
      <c r="AO20" s="14">
        <v>1561</v>
      </c>
      <c r="AP20" s="14">
        <v>9819</v>
      </c>
      <c r="AQ20" s="14">
        <v>1035</v>
      </c>
      <c r="AR20" s="14">
        <v>934</v>
      </c>
      <c r="AS20" s="14">
        <v>615</v>
      </c>
      <c r="AT20" s="14">
        <v>20</v>
      </c>
      <c r="AU20" s="14">
        <v>637</v>
      </c>
      <c r="AV20" s="14">
        <v>0</v>
      </c>
      <c r="AW20" s="14">
        <v>1616</v>
      </c>
      <c r="AX20" s="14">
        <v>1609</v>
      </c>
      <c r="AY20" s="14">
        <v>330</v>
      </c>
      <c r="AZ20" s="14">
        <v>154</v>
      </c>
      <c r="BA20" s="14">
        <v>5440</v>
      </c>
      <c r="BB20" s="14">
        <v>970</v>
      </c>
      <c r="BC20" s="14">
        <v>0</v>
      </c>
      <c r="BD20" s="14">
        <v>36</v>
      </c>
      <c r="BE20" s="14">
        <v>0</v>
      </c>
      <c r="BF20" s="14">
        <v>14</v>
      </c>
      <c r="BG20" s="14">
        <v>172</v>
      </c>
      <c r="BH20" s="14">
        <v>179</v>
      </c>
      <c r="BI20" s="14">
        <v>20</v>
      </c>
      <c r="BJ20" s="13">
        <f t="shared" si="0"/>
        <v>1607340</v>
      </c>
      <c r="BK20" s="14">
        <v>618015</v>
      </c>
      <c r="BL20" s="14">
        <v>721432</v>
      </c>
      <c r="BM20" s="14">
        <v>32466</v>
      </c>
      <c r="BN20" s="14">
        <v>853758</v>
      </c>
      <c r="BO20" s="14">
        <v>16231</v>
      </c>
      <c r="BP20" s="14">
        <v>15919</v>
      </c>
      <c r="BQ20" s="14">
        <v>0</v>
      </c>
      <c r="BR20" s="14">
        <v>16393</v>
      </c>
      <c r="BS20" s="14">
        <v>523</v>
      </c>
      <c r="BT20" s="14">
        <v>399</v>
      </c>
      <c r="BU20" s="14">
        <v>124</v>
      </c>
      <c r="BV20" s="14" t="s">
        <v>171</v>
      </c>
      <c r="BW20" s="14">
        <v>79535</v>
      </c>
      <c r="BX20" s="14">
        <v>833</v>
      </c>
      <c r="BY20" s="14">
        <v>16253</v>
      </c>
      <c r="BZ20" s="14">
        <v>433</v>
      </c>
      <c r="CA20" s="14">
        <v>10799</v>
      </c>
      <c r="CB20" s="14">
        <v>5580</v>
      </c>
      <c r="CC20" s="14">
        <v>453</v>
      </c>
      <c r="CD20" s="14">
        <v>3332</v>
      </c>
      <c r="CE20" s="14">
        <v>67670</v>
      </c>
      <c r="CF20" s="14">
        <v>46606</v>
      </c>
      <c r="CG20" s="14">
        <v>3540</v>
      </c>
      <c r="CH20" s="14">
        <v>37080</v>
      </c>
      <c r="CI20" s="14">
        <v>3457</v>
      </c>
      <c r="CJ20" s="14">
        <v>2103</v>
      </c>
      <c r="CK20" s="13">
        <f t="shared" si="11"/>
        <v>5560</v>
      </c>
      <c r="CL20" s="14">
        <v>2801</v>
      </c>
      <c r="CM20" s="14">
        <v>210</v>
      </c>
      <c r="CN20" s="14">
        <v>0</v>
      </c>
      <c r="CO20" s="14">
        <v>1893</v>
      </c>
      <c r="CP20" s="14">
        <v>1884</v>
      </c>
      <c r="CQ20" s="13">
        <f t="shared" si="2"/>
        <v>3777</v>
      </c>
      <c r="CR20" s="14">
        <v>1999</v>
      </c>
      <c r="CS20" s="14">
        <v>3</v>
      </c>
      <c r="CT20" s="14">
        <v>0</v>
      </c>
      <c r="CU20" s="14">
        <v>200</v>
      </c>
      <c r="CV20" s="14">
        <v>6907</v>
      </c>
      <c r="CW20" s="14">
        <v>0</v>
      </c>
      <c r="CX20" s="14">
        <v>0</v>
      </c>
      <c r="CY20" s="14">
        <v>402</v>
      </c>
      <c r="CZ20" s="14">
        <v>86</v>
      </c>
      <c r="DA20" s="14">
        <v>80</v>
      </c>
      <c r="DB20" s="14">
        <v>14418</v>
      </c>
      <c r="DC20" s="14">
        <v>1123</v>
      </c>
    </row>
    <row r="21" spans="1:107" ht="15">
      <c r="A21" s="6" t="s">
        <v>189</v>
      </c>
      <c r="B21" s="7">
        <v>1</v>
      </c>
      <c r="C21" s="8">
        <f t="shared" si="3"/>
        <v>47.92</v>
      </c>
      <c r="D21" s="9">
        <v>30.92</v>
      </c>
      <c r="E21" s="9">
        <v>17</v>
      </c>
      <c r="F21" s="9">
        <v>40.55</v>
      </c>
      <c r="G21" s="9">
        <v>32.15</v>
      </c>
      <c r="H21" s="9">
        <v>0</v>
      </c>
      <c r="I21" s="9">
        <v>40.64</v>
      </c>
      <c r="J21" s="8">
        <f t="shared" si="4"/>
        <v>129.11</v>
      </c>
      <c r="K21" s="10">
        <v>3773716</v>
      </c>
      <c r="L21" s="10">
        <v>2297697</v>
      </c>
      <c r="M21" s="11">
        <f>K21-L21</f>
        <v>1476019</v>
      </c>
      <c r="N21" s="15">
        <v>1855336</v>
      </c>
      <c r="O21" s="11">
        <f t="shared" si="6"/>
        <v>5629052</v>
      </c>
      <c r="P21" s="10">
        <v>743697</v>
      </c>
      <c r="Q21" s="10">
        <v>885545</v>
      </c>
      <c r="R21" s="10">
        <v>860977</v>
      </c>
      <c r="S21" s="10">
        <v>24568</v>
      </c>
      <c r="T21" s="11">
        <f t="shared" si="7"/>
        <v>532689</v>
      </c>
      <c r="U21" s="10">
        <v>404513</v>
      </c>
      <c r="V21" s="10">
        <v>128176</v>
      </c>
      <c r="W21" s="10">
        <v>31903</v>
      </c>
      <c r="X21" s="10">
        <v>44071</v>
      </c>
      <c r="Y21" s="10">
        <v>1548685</v>
      </c>
      <c r="Z21" s="10">
        <v>1548685</v>
      </c>
      <c r="AA21" s="10">
        <v>121835</v>
      </c>
      <c r="AB21" s="10">
        <v>0</v>
      </c>
      <c r="AC21" s="11">
        <f t="shared" si="8"/>
        <v>3164728</v>
      </c>
      <c r="AD21" s="10">
        <v>45816</v>
      </c>
      <c r="AE21" s="10">
        <v>262003</v>
      </c>
      <c r="AF21" s="10">
        <v>393959</v>
      </c>
      <c r="AG21" s="10">
        <v>154197</v>
      </c>
      <c r="AH21" s="10">
        <v>430621</v>
      </c>
      <c r="AI21" s="11">
        <f t="shared" si="1"/>
        <v>10824073</v>
      </c>
      <c r="AJ21" s="10">
        <v>2044675</v>
      </c>
      <c r="AK21" s="11">
        <f t="shared" si="9"/>
        <v>12868748</v>
      </c>
      <c r="AL21" s="13">
        <f t="shared" si="10"/>
        <v>25061</v>
      </c>
      <c r="AM21" s="14">
        <v>48637</v>
      </c>
      <c r="AN21" s="14">
        <v>22005</v>
      </c>
      <c r="AO21" s="14">
        <v>30704</v>
      </c>
      <c r="AP21" s="14">
        <v>18479</v>
      </c>
      <c r="AQ21" s="14">
        <v>3526</v>
      </c>
      <c r="AR21" s="14">
        <v>1970</v>
      </c>
      <c r="AS21" s="14">
        <v>1086</v>
      </c>
      <c r="AT21" s="14">
        <v>0</v>
      </c>
      <c r="AU21" s="14">
        <v>2006</v>
      </c>
      <c r="AV21" s="14">
        <v>4148</v>
      </c>
      <c r="AW21" s="14">
        <v>0</v>
      </c>
      <c r="AX21" s="14">
        <v>0</v>
      </c>
      <c r="AY21" s="14">
        <v>0</v>
      </c>
      <c r="AZ21" s="14">
        <v>0</v>
      </c>
      <c r="BA21" s="14">
        <v>4057</v>
      </c>
      <c r="BB21" s="14">
        <v>140452</v>
      </c>
      <c r="BC21" s="14">
        <v>197</v>
      </c>
      <c r="BD21" s="14">
        <v>658</v>
      </c>
      <c r="BE21" s="14">
        <v>0</v>
      </c>
      <c r="BF21" s="14">
        <v>649</v>
      </c>
      <c r="BG21" s="14">
        <v>891</v>
      </c>
      <c r="BH21" s="14">
        <v>476</v>
      </c>
      <c r="BI21" s="14">
        <v>151</v>
      </c>
      <c r="BJ21" s="13">
        <f t="shared" si="0"/>
        <v>1726854</v>
      </c>
      <c r="BK21" s="14">
        <v>1193860</v>
      </c>
      <c r="BL21" s="14">
        <v>1402924</v>
      </c>
      <c r="BM21" s="14">
        <v>143774</v>
      </c>
      <c r="BN21" s="14">
        <v>300279</v>
      </c>
      <c r="BO21" s="14">
        <v>23473</v>
      </c>
      <c r="BP21" s="14">
        <v>178</v>
      </c>
      <c r="BQ21" s="14">
        <v>630300</v>
      </c>
      <c r="BR21" s="14">
        <v>2263</v>
      </c>
      <c r="BS21" s="14">
        <v>2252</v>
      </c>
      <c r="BT21" s="14">
        <v>1600</v>
      </c>
      <c r="BU21" s="14">
        <v>490</v>
      </c>
      <c r="BV21" s="14">
        <v>28428</v>
      </c>
      <c r="BW21" s="14">
        <v>4643296</v>
      </c>
      <c r="BX21" s="14">
        <v>6121</v>
      </c>
      <c r="BY21" s="14">
        <v>142161</v>
      </c>
      <c r="BZ21" s="14">
        <v>11589</v>
      </c>
      <c r="CA21" s="14">
        <v>15807</v>
      </c>
      <c r="CB21" s="14">
        <v>7718</v>
      </c>
      <c r="CC21" s="14">
        <v>7056</v>
      </c>
      <c r="CD21" s="14">
        <v>938</v>
      </c>
      <c r="CE21" s="14">
        <v>272075</v>
      </c>
      <c r="CF21" s="14">
        <v>180359</v>
      </c>
      <c r="CG21" s="14">
        <v>287</v>
      </c>
      <c r="CH21" s="14">
        <v>186125</v>
      </c>
      <c r="CI21" s="14">
        <v>7939</v>
      </c>
      <c r="CJ21" s="14">
        <v>8038</v>
      </c>
      <c r="CK21" s="13">
        <f t="shared" si="11"/>
        <v>15977</v>
      </c>
      <c r="CL21" s="14">
        <v>9564</v>
      </c>
      <c r="CM21" s="14">
        <v>1067</v>
      </c>
      <c r="CN21" s="14">
        <v>24269</v>
      </c>
      <c r="CO21" s="14">
        <v>1905</v>
      </c>
      <c r="CP21" s="14">
        <v>10241</v>
      </c>
      <c r="CQ21" s="13">
        <f t="shared" si="2"/>
        <v>12146</v>
      </c>
      <c r="CR21" s="14">
        <v>3065</v>
      </c>
      <c r="CS21" s="14">
        <v>563</v>
      </c>
      <c r="CT21" s="14">
        <v>15641</v>
      </c>
      <c r="CU21" s="14">
        <v>77</v>
      </c>
      <c r="CV21" s="14">
        <v>3450</v>
      </c>
      <c r="CW21" s="14">
        <v>270</v>
      </c>
      <c r="CX21" s="14">
        <v>68</v>
      </c>
      <c r="CY21" s="14">
        <v>10355</v>
      </c>
      <c r="CZ21" s="14">
        <v>168</v>
      </c>
      <c r="DA21" s="14">
        <v>160</v>
      </c>
      <c r="DB21" s="14">
        <v>81710</v>
      </c>
      <c r="DC21" s="14">
        <v>781</v>
      </c>
    </row>
    <row r="22" spans="1:107" ht="15">
      <c r="A22" s="6" t="s">
        <v>190</v>
      </c>
      <c r="B22" s="7">
        <v>1</v>
      </c>
      <c r="C22" s="8">
        <f t="shared" si="3"/>
        <v>28.2</v>
      </c>
      <c r="D22" s="9">
        <v>27.2</v>
      </c>
      <c r="E22" s="9">
        <v>1</v>
      </c>
      <c r="F22" s="9">
        <v>59.1</v>
      </c>
      <c r="G22" s="9">
        <v>39</v>
      </c>
      <c r="H22" s="9">
        <v>0</v>
      </c>
      <c r="I22" s="9">
        <v>39.47</v>
      </c>
      <c r="J22" s="8">
        <f t="shared" si="4"/>
        <v>126.77</v>
      </c>
      <c r="K22" s="10">
        <v>2160238</v>
      </c>
      <c r="L22" s="10">
        <v>2077438</v>
      </c>
      <c r="M22" s="11">
        <f t="shared" si="5"/>
        <v>82800</v>
      </c>
      <c r="N22" s="15">
        <v>2667006</v>
      </c>
      <c r="O22" s="11">
        <f t="shared" si="6"/>
        <v>4827244</v>
      </c>
      <c r="P22" s="10">
        <v>697813</v>
      </c>
      <c r="Q22" s="10">
        <v>952592</v>
      </c>
      <c r="R22" s="10">
        <v>745469</v>
      </c>
      <c r="S22" s="10">
        <v>146469</v>
      </c>
      <c r="T22" s="11">
        <f t="shared" si="7"/>
        <v>789542</v>
      </c>
      <c r="U22" s="10">
        <v>562965</v>
      </c>
      <c r="V22" s="10">
        <v>226577</v>
      </c>
      <c r="W22" s="10">
        <v>220315</v>
      </c>
      <c r="X22" s="10">
        <v>8271</v>
      </c>
      <c r="Y22" s="10">
        <v>1702578</v>
      </c>
      <c r="Z22" s="10">
        <v>1267793</v>
      </c>
      <c r="AA22" s="10">
        <v>150668</v>
      </c>
      <c r="AB22" s="10">
        <v>214</v>
      </c>
      <c r="AC22" s="11">
        <f t="shared" si="8"/>
        <v>3824180</v>
      </c>
      <c r="AD22" s="10">
        <v>21174</v>
      </c>
      <c r="AE22" s="10">
        <v>117555</v>
      </c>
      <c r="AF22" s="10">
        <v>270932</v>
      </c>
      <c r="AG22" s="10">
        <v>75613</v>
      </c>
      <c r="AH22" s="10">
        <v>191528</v>
      </c>
      <c r="AI22" s="11">
        <f t="shared" si="1"/>
        <v>10026039</v>
      </c>
      <c r="AJ22" s="10">
        <v>0</v>
      </c>
      <c r="AK22" s="11">
        <f t="shared" si="9"/>
        <v>10026039</v>
      </c>
      <c r="AL22" s="13">
        <f t="shared" si="10"/>
        <v>89949</v>
      </c>
      <c r="AM22" s="14">
        <v>86819</v>
      </c>
      <c r="AN22" s="14">
        <v>88462</v>
      </c>
      <c r="AO22" s="14">
        <v>1462</v>
      </c>
      <c r="AP22" s="14">
        <v>16582</v>
      </c>
      <c r="AQ22" s="14">
        <v>71880</v>
      </c>
      <c r="AR22" s="14">
        <v>1462</v>
      </c>
      <c r="AS22" s="14">
        <v>25</v>
      </c>
      <c r="AT22" s="14">
        <v>0</v>
      </c>
      <c r="AU22" s="14">
        <v>7931</v>
      </c>
      <c r="AV22" s="14">
        <v>0</v>
      </c>
      <c r="AW22" s="14">
        <v>6</v>
      </c>
      <c r="AX22" s="14">
        <v>6</v>
      </c>
      <c r="AY22" s="14">
        <v>4</v>
      </c>
      <c r="AZ22" s="14">
        <v>2</v>
      </c>
      <c r="BA22" s="14">
        <v>3785</v>
      </c>
      <c r="BB22" s="14">
        <v>38003</v>
      </c>
      <c r="BC22" s="14">
        <v>53</v>
      </c>
      <c r="BD22" s="14">
        <v>157</v>
      </c>
      <c r="BE22" s="14">
        <v>476</v>
      </c>
      <c r="BF22" s="14">
        <v>148</v>
      </c>
      <c r="BG22" s="14">
        <v>1606</v>
      </c>
      <c r="BH22" s="14">
        <v>395</v>
      </c>
      <c r="BI22" s="14">
        <v>4</v>
      </c>
      <c r="BJ22" s="13">
        <f t="shared" si="0"/>
        <v>1242887</v>
      </c>
      <c r="BK22" s="14">
        <v>950598</v>
      </c>
      <c r="BL22" s="14">
        <v>1066738</v>
      </c>
      <c r="BM22" s="14">
        <v>11110</v>
      </c>
      <c r="BN22" s="14">
        <v>144781</v>
      </c>
      <c r="BO22" s="14">
        <v>31368</v>
      </c>
      <c r="BP22" s="14">
        <v>0</v>
      </c>
      <c r="BQ22" s="14">
        <v>298625</v>
      </c>
      <c r="BR22" s="14">
        <v>4668</v>
      </c>
      <c r="BS22" s="14">
        <v>4668</v>
      </c>
      <c r="BT22" s="14">
        <v>2732</v>
      </c>
      <c r="BU22" s="14">
        <v>569</v>
      </c>
      <c r="BV22" s="14">
        <v>16128</v>
      </c>
      <c r="BW22" s="14">
        <v>2595888</v>
      </c>
      <c r="BX22" s="14">
        <v>7353</v>
      </c>
      <c r="BY22" s="14">
        <v>14686</v>
      </c>
      <c r="BZ22" s="14">
        <v>93750</v>
      </c>
      <c r="CA22" s="14">
        <v>60583</v>
      </c>
      <c r="CB22" s="14">
        <v>134373</v>
      </c>
      <c r="CC22" s="14">
        <v>1631</v>
      </c>
      <c r="CD22" s="14">
        <v>59</v>
      </c>
      <c r="CE22" s="14">
        <v>279346</v>
      </c>
      <c r="CF22" s="14">
        <v>128684</v>
      </c>
      <c r="CG22" s="14">
        <v>331</v>
      </c>
      <c r="CH22" s="14">
        <v>30449</v>
      </c>
      <c r="CI22" s="14">
        <v>3679</v>
      </c>
      <c r="CJ22" s="14">
        <v>7369</v>
      </c>
      <c r="CK22" s="13">
        <f t="shared" si="11"/>
        <v>11048</v>
      </c>
      <c r="CL22" s="14">
        <v>6843</v>
      </c>
      <c r="CM22" s="14">
        <v>709</v>
      </c>
      <c r="CN22" s="14">
        <v>22710</v>
      </c>
      <c r="CO22" s="14">
        <v>1456</v>
      </c>
      <c r="CP22" s="14">
        <v>7296</v>
      </c>
      <c r="CQ22" s="13">
        <f>SUM(CP22,CO22)</f>
        <v>8752</v>
      </c>
      <c r="CR22" s="14">
        <v>6945</v>
      </c>
      <c r="CS22" s="14">
        <v>1753</v>
      </c>
      <c r="CT22" s="14">
        <v>17576</v>
      </c>
      <c r="CU22" s="14">
        <v>386</v>
      </c>
      <c r="CV22" s="14">
        <v>9568</v>
      </c>
      <c r="CW22" s="14">
        <v>0</v>
      </c>
      <c r="CX22" s="14">
        <v>0</v>
      </c>
      <c r="CY22" s="14">
        <v>6810</v>
      </c>
      <c r="CZ22" s="14">
        <v>81</v>
      </c>
      <c r="DA22" s="14">
        <v>119</v>
      </c>
      <c r="DB22" s="14">
        <v>43060</v>
      </c>
      <c r="DC22" s="14">
        <v>576</v>
      </c>
    </row>
    <row r="23" spans="1:107" ht="15">
      <c r="A23" s="6" t="s">
        <v>191</v>
      </c>
      <c r="B23" s="7">
        <v>0</v>
      </c>
      <c r="C23" s="8">
        <f t="shared" si="3"/>
        <v>32.85</v>
      </c>
      <c r="D23" s="9">
        <v>28.85</v>
      </c>
      <c r="E23" s="9">
        <v>4</v>
      </c>
      <c r="F23" s="9">
        <v>48.75</v>
      </c>
      <c r="G23" s="9">
        <v>25</v>
      </c>
      <c r="H23" s="9">
        <v>0</v>
      </c>
      <c r="I23" s="9">
        <v>32.13</v>
      </c>
      <c r="J23" s="8">
        <f t="shared" si="4"/>
        <v>113.72999999999999</v>
      </c>
      <c r="K23" s="10">
        <v>2672555</v>
      </c>
      <c r="L23" s="10">
        <v>2328781</v>
      </c>
      <c r="M23" s="11">
        <f t="shared" si="5"/>
        <v>343774</v>
      </c>
      <c r="N23" s="15">
        <v>2613747</v>
      </c>
      <c r="O23" s="11">
        <f t="shared" si="6"/>
        <v>5286302</v>
      </c>
      <c r="P23" s="10">
        <v>696909</v>
      </c>
      <c r="Q23" s="10">
        <v>719926</v>
      </c>
      <c r="R23" s="10">
        <v>612810</v>
      </c>
      <c r="S23" s="10">
        <v>107116</v>
      </c>
      <c r="T23" s="11">
        <f t="shared" si="7"/>
        <v>171893</v>
      </c>
      <c r="U23" s="10">
        <v>79926</v>
      </c>
      <c r="V23" s="10">
        <v>91967</v>
      </c>
      <c r="W23" s="10">
        <v>18208</v>
      </c>
      <c r="X23" s="10">
        <v>64546</v>
      </c>
      <c r="Y23" s="10">
        <v>1597799</v>
      </c>
      <c r="Z23" s="10">
        <v>1597318</v>
      </c>
      <c r="AA23" s="10">
        <v>113306</v>
      </c>
      <c r="AB23" s="10">
        <v>0</v>
      </c>
      <c r="AC23" s="11">
        <f t="shared" si="8"/>
        <v>2685678</v>
      </c>
      <c r="AD23" s="10">
        <v>11000</v>
      </c>
      <c r="AE23" s="10">
        <v>9029</v>
      </c>
      <c r="AF23" s="10">
        <v>573626</v>
      </c>
      <c r="AG23" s="10">
        <v>123057</v>
      </c>
      <c r="AH23" s="10">
        <v>654716</v>
      </c>
      <c r="AI23" s="11">
        <f t="shared" si="1"/>
        <v>10040317</v>
      </c>
      <c r="AJ23" s="10">
        <v>0</v>
      </c>
      <c r="AK23" s="11">
        <f t="shared" si="9"/>
        <v>10040317</v>
      </c>
      <c r="AL23" s="13">
        <f t="shared" si="10"/>
        <v>18310</v>
      </c>
      <c r="AM23" s="14">
        <v>0</v>
      </c>
      <c r="AN23" s="14">
        <v>17071</v>
      </c>
      <c r="AO23" s="14">
        <v>7210</v>
      </c>
      <c r="AP23" s="14">
        <v>12528</v>
      </c>
      <c r="AQ23" s="14">
        <v>4543</v>
      </c>
      <c r="AR23" s="14">
        <v>0</v>
      </c>
      <c r="AS23" s="14">
        <v>134</v>
      </c>
      <c r="AT23" s="14">
        <v>1105</v>
      </c>
      <c r="AU23" s="14">
        <v>2164</v>
      </c>
      <c r="AV23" s="14">
        <v>0</v>
      </c>
      <c r="AW23" s="14">
        <v>19</v>
      </c>
      <c r="AX23" s="14">
        <v>19</v>
      </c>
      <c r="AY23" s="14">
        <v>9</v>
      </c>
      <c r="AZ23" s="14">
        <v>5</v>
      </c>
      <c r="BA23" s="14">
        <v>0</v>
      </c>
      <c r="BB23" s="14">
        <v>1804</v>
      </c>
      <c r="BC23" s="14">
        <v>60</v>
      </c>
      <c r="BD23" s="14">
        <v>183</v>
      </c>
      <c r="BE23" s="14">
        <v>6</v>
      </c>
      <c r="BF23" s="14">
        <v>980</v>
      </c>
      <c r="BG23" s="14">
        <v>396</v>
      </c>
      <c r="BH23" s="14">
        <v>143</v>
      </c>
      <c r="BI23" s="14">
        <v>0</v>
      </c>
      <c r="BJ23" s="13">
        <f t="shared" si="0"/>
        <v>1332037</v>
      </c>
      <c r="BK23" s="14">
        <v>1001705</v>
      </c>
      <c r="BL23" s="14">
        <v>1042503</v>
      </c>
      <c r="BM23" s="14">
        <v>44169</v>
      </c>
      <c r="BN23" s="14">
        <v>217166</v>
      </c>
      <c r="BO23" s="14">
        <v>62009</v>
      </c>
      <c r="BP23" s="14">
        <v>10359</v>
      </c>
      <c r="BQ23" s="14">
        <v>249421</v>
      </c>
      <c r="BR23" s="14">
        <v>720</v>
      </c>
      <c r="BS23" s="14">
        <v>716</v>
      </c>
      <c r="BT23" s="14">
        <v>287</v>
      </c>
      <c r="BU23" s="14">
        <v>310</v>
      </c>
      <c r="BV23" s="14">
        <v>105507</v>
      </c>
      <c r="BW23" s="14">
        <v>1518413</v>
      </c>
      <c r="BX23" s="14">
        <v>3383.3</v>
      </c>
      <c r="BY23" s="14">
        <v>10790</v>
      </c>
      <c r="BZ23" s="14">
        <v>3299</v>
      </c>
      <c r="CA23" s="14">
        <v>23626</v>
      </c>
      <c r="CB23" s="14">
        <v>11248</v>
      </c>
      <c r="CC23" s="14">
        <v>1583</v>
      </c>
      <c r="CD23" s="14">
        <v>63143</v>
      </c>
      <c r="CE23" s="14">
        <v>374820</v>
      </c>
      <c r="CF23" s="14">
        <v>154552</v>
      </c>
      <c r="CG23" s="14">
        <v>221586</v>
      </c>
      <c r="CH23" s="14">
        <v>59217</v>
      </c>
      <c r="CI23" s="14">
        <v>4057</v>
      </c>
      <c r="CJ23" s="14">
        <v>7274</v>
      </c>
      <c r="CK23" s="13">
        <f t="shared" si="11"/>
        <v>11331</v>
      </c>
      <c r="CL23" s="14">
        <v>6114</v>
      </c>
      <c r="CM23" s="14">
        <v>500</v>
      </c>
      <c r="CN23" s="14">
        <v>17252</v>
      </c>
      <c r="CO23" s="14">
        <v>2880</v>
      </c>
      <c r="CP23" s="14">
        <v>15686</v>
      </c>
      <c r="CQ23" s="13">
        <f>SUM(CP23,CO23)</f>
        <v>18566</v>
      </c>
      <c r="CR23" s="14">
        <v>5655</v>
      </c>
      <c r="CS23" s="14">
        <v>410</v>
      </c>
      <c r="CT23" s="14">
        <v>13407</v>
      </c>
      <c r="CU23" s="14">
        <v>726</v>
      </c>
      <c r="CV23" s="14">
        <v>18053</v>
      </c>
      <c r="CW23" s="14">
        <v>0</v>
      </c>
      <c r="CX23" s="14">
        <v>0</v>
      </c>
      <c r="CY23" s="14">
        <v>2941</v>
      </c>
      <c r="CZ23" s="14">
        <v>94</v>
      </c>
      <c r="DA23" s="14">
        <v>115</v>
      </c>
      <c r="DB23" s="14">
        <v>71713</v>
      </c>
      <c r="DC23" s="14">
        <v>2813</v>
      </c>
    </row>
    <row r="24" spans="1:107" ht="15">
      <c r="A24" s="6" t="s">
        <v>192</v>
      </c>
      <c r="B24" s="7">
        <v>0</v>
      </c>
      <c r="C24" s="8">
        <f t="shared" si="3"/>
        <v>12.5</v>
      </c>
      <c r="D24" s="9">
        <v>12.5</v>
      </c>
      <c r="E24" s="9">
        <v>0</v>
      </c>
      <c r="F24" s="9">
        <v>35.25</v>
      </c>
      <c r="G24" s="9">
        <v>24.5</v>
      </c>
      <c r="H24" s="9">
        <v>0</v>
      </c>
      <c r="I24" s="9">
        <v>19</v>
      </c>
      <c r="J24" s="8">
        <f t="shared" si="4"/>
        <v>66.75</v>
      </c>
      <c r="K24" s="10">
        <v>1004592</v>
      </c>
      <c r="L24" s="10">
        <v>1004592</v>
      </c>
      <c r="M24" s="11">
        <f t="shared" si="5"/>
        <v>0</v>
      </c>
      <c r="N24" s="15">
        <v>1705610</v>
      </c>
      <c r="O24" s="11">
        <f t="shared" si="6"/>
        <v>2710202</v>
      </c>
      <c r="P24" s="10">
        <v>213239</v>
      </c>
      <c r="Q24" s="10">
        <v>227195</v>
      </c>
      <c r="R24" s="10">
        <v>220040</v>
      </c>
      <c r="S24" s="10">
        <v>7155</v>
      </c>
      <c r="T24" s="11">
        <f t="shared" si="7"/>
        <v>424946</v>
      </c>
      <c r="U24" s="10">
        <v>244374</v>
      </c>
      <c r="V24" s="10">
        <v>180572</v>
      </c>
      <c r="W24" s="10">
        <v>40115</v>
      </c>
      <c r="X24" s="10">
        <v>11562</v>
      </c>
      <c r="Y24" s="10">
        <v>995762</v>
      </c>
      <c r="Z24" s="10">
        <v>424668</v>
      </c>
      <c r="AA24" s="10">
        <v>37190</v>
      </c>
      <c r="AB24" s="10">
        <v>-4199</v>
      </c>
      <c r="AC24" s="11">
        <f t="shared" si="8"/>
        <v>1732571</v>
      </c>
      <c r="AD24" s="10">
        <v>28757</v>
      </c>
      <c r="AE24" s="10">
        <v>41401</v>
      </c>
      <c r="AF24" s="10">
        <v>174403</v>
      </c>
      <c r="AG24" s="10">
        <v>104045</v>
      </c>
      <c r="AH24" s="10">
        <v>210019</v>
      </c>
      <c r="AI24" s="11">
        <f t="shared" si="1"/>
        <v>5214637</v>
      </c>
      <c r="AJ24" s="10">
        <v>1034339</v>
      </c>
      <c r="AK24" s="11">
        <f t="shared" si="9"/>
        <v>6248976</v>
      </c>
      <c r="AL24" s="13">
        <f t="shared" si="10"/>
        <v>15719</v>
      </c>
      <c r="AM24" s="14">
        <v>7414</v>
      </c>
      <c r="AN24" s="14">
        <v>10391</v>
      </c>
      <c r="AO24" s="14">
        <v>1199</v>
      </c>
      <c r="AP24" s="14">
        <v>3959</v>
      </c>
      <c r="AQ24" s="14">
        <v>627</v>
      </c>
      <c r="AR24" s="14">
        <v>1837</v>
      </c>
      <c r="AS24" s="14">
        <v>313</v>
      </c>
      <c r="AT24" s="14">
        <v>3178</v>
      </c>
      <c r="AU24" s="14">
        <v>45356</v>
      </c>
      <c r="AV24" s="14">
        <v>19</v>
      </c>
      <c r="AW24" s="14">
        <v>86</v>
      </c>
      <c r="AX24" s="14">
        <v>86</v>
      </c>
      <c r="AY24" s="14">
        <v>34</v>
      </c>
      <c r="AZ24" s="14">
        <v>17</v>
      </c>
      <c r="BA24" s="14">
        <v>6391</v>
      </c>
      <c r="BB24" s="14">
        <v>4129</v>
      </c>
      <c r="BC24" s="14">
        <v>17</v>
      </c>
      <c r="BD24" s="14">
        <v>131</v>
      </c>
      <c r="BE24" s="14">
        <v>0</v>
      </c>
      <c r="BF24" s="14">
        <v>24</v>
      </c>
      <c r="BG24" s="14">
        <v>234</v>
      </c>
      <c r="BH24" s="14">
        <v>1063</v>
      </c>
      <c r="BI24" s="14">
        <v>0</v>
      </c>
      <c r="BJ24" s="13">
        <f t="shared" si="0"/>
        <v>791516</v>
      </c>
      <c r="BK24" s="14">
        <v>644741</v>
      </c>
      <c r="BL24" s="14">
        <v>601750</v>
      </c>
      <c r="BM24" s="14">
        <v>2063</v>
      </c>
      <c r="BN24" s="14">
        <v>117351</v>
      </c>
      <c r="BO24" s="14">
        <v>39186</v>
      </c>
      <c r="BP24" s="14">
        <v>33229</v>
      </c>
      <c r="BQ24" s="14">
        <v>311834</v>
      </c>
      <c r="BR24" s="14">
        <v>3175</v>
      </c>
      <c r="BS24" s="14">
        <v>3170</v>
      </c>
      <c r="BT24" s="14">
        <v>1318</v>
      </c>
      <c r="BU24" s="14">
        <v>745</v>
      </c>
      <c r="BV24" s="14">
        <v>16797</v>
      </c>
      <c r="BW24" s="14">
        <v>2129871</v>
      </c>
      <c r="BX24" s="14">
        <v>4787</v>
      </c>
      <c r="BY24" s="14">
        <v>24580</v>
      </c>
      <c r="BZ24" s="14">
        <v>37053</v>
      </c>
      <c r="CA24" s="14">
        <v>2287</v>
      </c>
      <c r="CB24" s="14">
        <v>6062</v>
      </c>
      <c r="CC24" s="14">
        <v>4267</v>
      </c>
      <c r="CD24" s="14">
        <v>5561</v>
      </c>
      <c r="CE24" s="14">
        <v>152285</v>
      </c>
      <c r="CF24" s="14">
        <v>146928</v>
      </c>
      <c r="CG24" s="14">
        <v>131</v>
      </c>
      <c r="CH24" s="14">
        <v>27512</v>
      </c>
      <c r="CI24" s="14">
        <v>2991</v>
      </c>
      <c r="CJ24" s="14">
        <v>3302</v>
      </c>
      <c r="CK24" s="13">
        <f t="shared" si="11"/>
        <v>6293</v>
      </c>
      <c r="CL24" s="14">
        <v>3169</v>
      </c>
      <c r="CM24" s="14">
        <v>418</v>
      </c>
      <c r="CN24" s="14">
        <v>8166</v>
      </c>
      <c r="CO24" s="14">
        <v>2030</v>
      </c>
      <c r="CP24" s="14">
        <v>9036</v>
      </c>
      <c r="CQ24" s="13">
        <f>SUM(CP24,CO24)</f>
        <v>11066</v>
      </c>
      <c r="CR24" s="14">
        <v>3683</v>
      </c>
      <c r="CS24" s="14">
        <v>1859</v>
      </c>
      <c r="CT24" s="14">
        <v>8349</v>
      </c>
      <c r="CU24" s="14">
        <v>478</v>
      </c>
      <c r="CV24" s="14">
        <v>18629</v>
      </c>
      <c r="CW24" s="14">
        <v>0</v>
      </c>
      <c r="CX24" s="14">
        <v>0</v>
      </c>
      <c r="CY24" s="14">
        <v>4200</v>
      </c>
      <c r="CZ24" s="14">
        <v>114</v>
      </c>
      <c r="DA24" s="14">
        <v>116</v>
      </c>
      <c r="DB24" s="14">
        <v>33991</v>
      </c>
      <c r="DC24" s="14">
        <v>281</v>
      </c>
    </row>
    <row r="25" spans="1:107" ht="15">
      <c r="A25" s="6" t="s">
        <v>193</v>
      </c>
      <c r="B25" s="7">
        <v>0</v>
      </c>
      <c r="C25" s="8">
        <f t="shared" si="3"/>
        <v>13.1</v>
      </c>
      <c r="D25" s="9">
        <v>13.1</v>
      </c>
      <c r="E25" s="9">
        <v>0</v>
      </c>
      <c r="F25" s="9">
        <v>6.5</v>
      </c>
      <c r="G25" s="9">
        <v>20.25</v>
      </c>
      <c r="H25" s="9">
        <v>0</v>
      </c>
      <c r="I25" s="9">
        <v>10.67</v>
      </c>
      <c r="J25" s="8">
        <f t="shared" si="4"/>
        <v>30.270000000000003</v>
      </c>
      <c r="K25" s="10">
        <v>1153178</v>
      </c>
      <c r="L25" s="10">
        <v>1153177.83</v>
      </c>
      <c r="M25" s="11">
        <v>0</v>
      </c>
      <c r="N25" s="15">
        <v>1078032.5</v>
      </c>
      <c r="O25" s="11">
        <f t="shared" si="6"/>
        <v>2231210.5</v>
      </c>
      <c r="P25" s="10">
        <v>207613.21</v>
      </c>
      <c r="Q25" s="10">
        <v>165545</v>
      </c>
      <c r="R25" s="10">
        <v>165545</v>
      </c>
      <c r="S25" s="10">
        <v>0</v>
      </c>
      <c r="T25" s="11">
        <f t="shared" si="7"/>
        <v>284124</v>
      </c>
      <c r="U25" s="10">
        <v>215384</v>
      </c>
      <c r="V25" s="10">
        <v>68740</v>
      </c>
      <c r="W25" s="10">
        <v>4931</v>
      </c>
      <c r="X25" s="10">
        <v>30196</v>
      </c>
      <c r="Y25" s="10">
        <v>400240</v>
      </c>
      <c r="Z25" s="10">
        <v>0</v>
      </c>
      <c r="AA25" s="10">
        <v>12946</v>
      </c>
      <c r="AB25" s="10">
        <v>0</v>
      </c>
      <c r="AC25" s="11">
        <f t="shared" si="8"/>
        <v>897982</v>
      </c>
      <c r="AD25" s="10">
        <v>2304</v>
      </c>
      <c r="AE25" s="10">
        <v>9876.83</v>
      </c>
      <c r="AF25" s="10">
        <v>48509.06</v>
      </c>
      <c r="AG25" s="10">
        <v>73080</v>
      </c>
      <c r="AH25" s="10">
        <v>173062.02</v>
      </c>
      <c r="AI25" s="11">
        <f t="shared" si="1"/>
        <v>3643637.62</v>
      </c>
      <c r="AJ25" s="10">
        <v>915765.09</v>
      </c>
      <c r="AK25" s="11">
        <f t="shared" si="9"/>
        <v>4559402.71</v>
      </c>
      <c r="AL25" s="13">
        <f t="shared" si="10"/>
        <v>11540</v>
      </c>
      <c r="AM25" s="14">
        <v>19453</v>
      </c>
      <c r="AN25" s="14">
        <v>8133</v>
      </c>
      <c r="AO25" s="14">
        <v>2132</v>
      </c>
      <c r="AP25" s="14">
        <v>4001</v>
      </c>
      <c r="AQ25" s="14">
        <v>4132</v>
      </c>
      <c r="AR25" s="14">
        <v>37</v>
      </c>
      <c r="AS25" s="14">
        <v>3370</v>
      </c>
      <c r="AT25" s="14">
        <v>0</v>
      </c>
      <c r="AU25" s="14">
        <v>1243</v>
      </c>
      <c r="AV25" s="14">
        <v>0</v>
      </c>
      <c r="AW25" s="14">
        <v>94</v>
      </c>
      <c r="AX25" s="14">
        <v>156</v>
      </c>
      <c r="AY25" s="14">
        <v>39</v>
      </c>
      <c r="AZ25" s="14">
        <v>23</v>
      </c>
      <c r="BA25" s="14">
        <v>2603</v>
      </c>
      <c r="BB25" s="14">
        <v>5018</v>
      </c>
      <c r="BC25" s="14">
        <v>47</v>
      </c>
      <c r="BD25" s="14">
        <v>251</v>
      </c>
      <c r="BE25" s="14">
        <v>0</v>
      </c>
      <c r="BF25" s="14">
        <v>91</v>
      </c>
      <c r="BG25" s="14">
        <v>463</v>
      </c>
      <c r="BH25" s="14">
        <v>137</v>
      </c>
      <c r="BI25" s="14">
        <v>0</v>
      </c>
      <c r="BJ25" s="13">
        <f t="shared" si="0"/>
        <v>280492</v>
      </c>
      <c r="BK25" s="14" t="s">
        <v>171</v>
      </c>
      <c r="BL25" s="14">
        <v>200583</v>
      </c>
      <c r="BM25" s="14">
        <v>30964</v>
      </c>
      <c r="BN25" s="14">
        <v>25704</v>
      </c>
      <c r="BO25" s="14">
        <v>54205</v>
      </c>
      <c r="BP25" s="14">
        <v>0</v>
      </c>
      <c r="BQ25" s="14">
        <v>0</v>
      </c>
      <c r="BR25" s="14">
        <v>2868</v>
      </c>
      <c r="BS25" s="14">
        <v>2868</v>
      </c>
      <c r="BT25" s="14">
        <v>704</v>
      </c>
      <c r="BU25" s="14">
        <v>361</v>
      </c>
      <c r="BV25" s="14">
        <v>22118</v>
      </c>
      <c r="BW25" s="14">
        <v>970601</v>
      </c>
      <c r="BX25" s="14">
        <v>569</v>
      </c>
      <c r="BY25" s="14">
        <v>1318</v>
      </c>
      <c r="BZ25" s="14">
        <v>19415</v>
      </c>
      <c r="CA25" s="14">
        <v>3203</v>
      </c>
      <c r="CB25" s="14">
        <v>7641</v>
      </c>
      <c r="CC25" s="14">
        <v>1644</v>
      </c>
      <c r="CD25" s="14">
        <v>0</v>
      </c>
      <c r="CE25" s="14">
        <v>52986</v>
      </c>
      <c r="CF25" s="14">
        <v>16867</v>
      </c>
      <c r="CG25" s="14">
        <v>457</v>
      </c>
      <c r="CH25" s="14">
        <v>7747</v>
      </c>
      <c r="CI25" s="14">
        <v>2313</v>
      </c>
      <c r="CJ25" s="14">
        <v>3021</v>
      </c>
      <c r="CK25" s="13">
        <f t="shared" si="11"/>
        <v>5334</v>
      </c>
      <c r="CL25" s="14">
        <v>2446</v>
      </c>
      <c r="CM25" s="14">
        <v>245</v>
      </c>
      <c r="CN25" s="14">
        <v>7100</v>
      </c>
      <c r="CO25" s="14">
        <v>913</v>
      </c>
      <c r="CP25" s="14">
        <v>7783</v>
      </c>
      <c r="CQ25" s="13">
        <f>SUM(CP25,CO25)</f>
        <v>8696</v>
      </c>
      <c r="CR25" s="14">
        <v>5145</v>
      </c>
      <c r="CS25" s="14">
        <v>168</v>
      </c>
      <c r="CT25" s="14">
        <v>5192</v>
      </c>
      <c r="CU25" s="14">
        <v>428</v>
      </c>
      <c r="CV25" s="14">
        <v>9069</v>
      </c>
      <c r="CW25" s="14">
        <v>262.5</v>
      </c>
      <c r="CX25" s="14">
        <v>0</v>
      </c>
      <c r="CY25" s="14">
        <v>269</v>
      </c>
      <c r="CZ25" s="14">
        <v>79</v>
      </c>
      <c r="DA25" s="14">
        <v>57</v>
      </c>
      <c r="DB25" s="14">
        <v>12929</v>
      </c>
      <c r="DC25" s="14">
        <v>282</v>
      </c>
    </row>
    <row r="26" spans="1:107" ht="15">
      <c r="A26" s="6" t="s">
        <v>194</v>
      </c>
      <c r="B26" s="7">
        <v>1</v>
      </c>
      <c r="C26" s="8">
        <f t="shared" si="3"/>
        <v>12.9</v>
      </c>
      <c r="D26" s="9">
        <v>8.9</v>
      </c>
      <c r="E26" s="9">
        <v>4</v>
      </c>
      <c r="F26" s="9">
        <v>25.35</v>
      </c>
      <c r="G26" s="9">
        <v>16.35</v>
      </c>
      <c r="H26" s="9">
        <v>1.5</v>
      </c>
      <c r="I26" s="9">
        <v>18.5</v>
      </c>
      <c r="J26" s="8">
        <f t="shared" si="4"/>
        <v>58.25</v>
      </c>
      <c r="K26" s="10">
        <v>1007754</v>
      </c>
      <c r="L26" s="10">
        <v>640504</v>
      </c>
      <c r="M26" s="11">
        <f t="shared" si="5"/>
        <v>367250</v>
      </c>
      <c r="N26" s="15">
        <v>984281</v>
      </c>
      <c r="O26" s="11">
        <f t="shared" si="6"/>
        <v>1992035</v>
      </c>
      <c r="P26" s="10">
        <v>175859</v>
      </c>
      <c r="Q26" s="10">
        <v>200792</v>
      </c>
      <c r="R26" s="10">
        <v>172670</v>
      </c>
      <c r="S26" s="10">
        <v>28122</v>
      </c>
      <c r="T26" s="11">
        <f t="shared" si="7"/>
        <v>64835</v>
      </c>
      <c r="U26" s="10">
        <v>47204</v>
      </c>
      <c r="V26" s="10">
        <v>17631</v>
      </c>
      <c r="W26" s="10">
        <v>4614</v>
      </c>
      <c r="X26" s="10">
        <v>32529</v>
      </c>
      <c r="Y26" s="10">
        <v>435834</v>
      </c>
      <c r="Z26" s="10">
        <v>64800</v>
      </c>
      <c r="AA26" s="10">
        <v>0</v>
      </c>
      <c r="AB26" s="10">
        <v>25980</v>
      </c>
      <c r="AC26" s="11">
        <f t="shared" si="8"/>
        <v>764584</v>
      </c>
      <c r="AD26" s="10">
        <v>9050</v>
      </c>
      <c r="AE26" s="10">
        <v>83787</v>
      </c>
      <c r="AF26" s="10">
        <v>71386</v>
      </c>
      <c r="AG26" s="10">
        <v>13255</v>
      </c>
      <c r="AH26" s="10">
        <v>78059</v>
      </c>
      <c r="AI26" s="11">
        <f t="shared" si="1"/>
        <v>3188015</v>
      </c>
      <c r="AJ26" s="10">
        <v>0</v>
      </c>
      <c r="AK26" s="11">
        <f t="shared" si="9"/>
        <v>3188015</v>
      </c>
      <c r="AL26" s="13">
        <f t="shared" si="10"/>
        <v>6320</v>
      </c>
      <c r="AM26" s="14">
        <v>9225</v>
      </c>
      <c r="AN26" s="14">
        <v>4790</v>
      </c>
      <c r="AO26" s="14">
        <v>4646</v>
      </c>
      <c r="AP26" s="14">
        <v>4268</v>
      </c>
      <c r="AQ26" s="14">
        <v>499</v>
      </c>
      <c r="AR26" s="14">
        <v>1325</v>
      </c>
      <c r="AS26" s="14">
        <v>205</v>
      </c>
      <c r="AT26" s="14">
        <v>0</v>
      </c>
      <c r="AU26" s="14">
        <v>3116</v>
      </c>
      <c r="AV26" s="14">
        <v>0</v>
      </c>
      <c r="AW26" s="14">
        <v>14</v>
      </c>
      <c r="AX26" s="14">
        <v>14</v>
      </c>
      <c r="AY26" s="14">
        <v>9</v>
      </c>
      <c r="AZ26" s="14">
        <v>2</v>
      </c>
      <c r="BA26" s="14">
        <v>0</v>
      </c>
      <c r="BB26" s="14">
        <v>75</v>
      </c>
      <c r="BC26" s="14">
        <v>0</v>
      </c>
      <c r="BD26" s="14">
        <v>23</v>
      </c>
      <c r="BE26" s="14" t="s">
        <v>171</v>
      </c>
      <c r="BF26" s="14">
        <v>72</v>
      </c>
      <c r="BG26" s="14">
        <v>629</v>
      </c>
      <c r="BH26" s="14">
        <v>5</v>
      </c>
      <c r="BI26" s="14" t="s">
        <v>171</v>
      </c>
      <c r="BJ26" s="13">
        <f t="shared" si="0"/>
        <v>573986</v>
      </c>
      <c r="BK26" s="14">
        <v>437241</v>
      </c>
      <c r="BL26" s="14">
        <v>468959</v>
      </c>
      <c r="BM26" s="14">
        <v>24869</v>
      </c>
      <c r="BN26" s="14">
        <v>92711</v>
      </c>
      <c r="BO26" s="14">
        <v>12316</v>
      </c>
      <c r="BP26" s="14">
        <v>0</v>
      </c>
      <c r="BQ26" s="14">
        <v>0</v>
      </c>
      <c r="BR26" s="14">
        <v>889</v>
      </c>
      <c r="BS26" s="14">
        <v>889</v>
      </c>
      <c r="BT26" s="14">
        <v>643</v>
      </c>
      <c r="BU26" s="14">
        <v>122</v>
      </c>
      <c r="BV26" s="14">
        <v>45145</v>
      </c>
      <c r="BW26" s="14">
        <v>1708488</v>
      </c>
      <c r="BX26" s="14">
        <v>207</v>
      </c>
      <c r="BY26" s="14">
        <v>1361</v>
      </c>
      <c r="BZ26" s="14" t="s">
        <v>171</v>
      </c>
      <c r="CA26" s="14">
        <v>25131</v>
      </c>
      <c r="CB26" s="14">
        <v>12124</v>
      </c>
      <c r="CC26" s="14">
        <v>1955</v>
      </c>
      <c r="CD26" s="14" t="s">
        <v>171</v>
      </c>
      <c r="CE26" s="14">
        <v>230342</v>
      </c>
      <c r="CF26" s="14">
        <v>41293</v>
      </c>
      <c r="CG26" s="14">
        <v>6612</v>
      </c>
      <c r="CH26" s="14">
        <v>60999</v>
      </c>
      <c r="CI26" s="14">
        <v>1754</v>
      </c>
      <c r="CJ26" s="14">
        <v>4803</v>
      </c>
      <c r="CK26" s="13">
        <f t="shared" si="11"/>
        <v>6557</v>
      </c>
      <c r="CL26" s="14">
        <v>3187</v>
      </c>
      <c r="CM26" s="14">
        <v>331</v>
      </c>
      <c r="CN26" s="14">
        <v>7101</v>
      </c>
      <c r="CO26" s="14">
        <v>332</v>
      </c>
      <c r="CP26" s="14">
        <v>1892</v>
      </c>
      <c r="CQ26" s="13">
        <f>SUM(CP26,CO26)</f>
        <v>2224</v>
      </c>
      <c r="CR26" s="14">
        <v>1044</v>
      </c>
      <c r="CS26" s="14">
        <v>40</v>
      </c>
      <c r="CT26" s="14">
        <v>7787</v>
      </c>
      <c r="CU26" s="14">
        <v>462</v>
      </c>
      <c r="CV26" s="14">
        <v>6874</v>
      </c>
      <c r="CW26" s="14">
        <v>0</v>
      </c>
      <c r="CX26" s="14">
        <v>0</v>
      </c>
      <c r="CY26" s="14">
        <v>803</v>
      </c>
      <c r="CZ26" s="14">
        <v>92</v>
      </c>
      <c r="DA26" s="14">
        <v>62</v>
      </c>
      <c r="DB26" s="14">
        <v>4505</v>
      </c>
      <c r="DC26" s="14">
        <v>1605</v>
      </c>
    </row>
    <row r="27" spans="1:107" ht="15">
      <c r="A27" s="6" t="s">
        <v>195</v>
      </c>
      <c r="B27" s="7">
        <v>1</v>
      </c>
      <c r="C27" s="8">
        <f t="shared" si="3"/>
        <v>10</v>
      </c>
      <c r="D27" s="9">
        <v>9</v>
      </c>
      <c r="E27" s="9">
        <v>1</v>
      </c>
      <c r="F27" s="9">
        <v>16.5</v>
      </c>
      <c r="G27" s="9">
        <v>13.5</v>
      </c>
      <c r="H27" s="9">
        <v>0</v>
      </c>
      <c r="I27" s="9">
        <v>10.2</v>
      </c>
      <c r="J27" s="8">
        <f t="shared" si="4"/>
        <v>36.7</v>
      </c>
      <c r="K27" s="10">
        <v>794444</v>
      </c>
      <c r="L27" s="10">
        <v>678728</v>
      </c>
      <c r="M27" s="11">
        <f t="shared" si="5"/>
        <v>115716</v>
      </c>
      <c r="N27" s="15">
        <v>758394</v>
      </c>
      <c r="O27" s="11">
        <f t="shared" si="6"/>
        <v>1552838</v>
      </c>
      <c r="P27" s="10">
        <v>165385</v>
      </c>
      <c r="Q27" s="10">
        <v>136958</v>
      </c>
      <c r="R27" s="10">
        <v>136958</v>
      </c>
      <c r="S27" s="10" t="s">
        <v>171</v>
      </c>
      <c r="T27" s="11">
        <f t="shared" si="7"/>
        <v>374057</v>
      </c>
      <c r="U27" s="10">
        <v>270337</v>
      </c>
      <c r="V27" s="10">
        <v>103720</v>
      </c>
      <c r="W27" s="10" t="s">
        <v>171</v>
      </c>
      <c r="X27" s="10" t="s">
        <v>171</v>
      </c>
      <c r="Y27" s="10">
        <v>248999</v>
      </c>
      <c r="Z27" s="10">
        <v>248999</v>
      </c>
      <c r="AA27" s="10">
        <v>11980</v>
      </c>
      <c r="AB27" s="10">
        <v>0</v>
      </c>
      <c r="AC27" s="11">
        <f t="shared" si="8"/>
        <v>771994</v>
      </c>
      <c r="AD27" s="10">
        <v>3900</v>
      </c>
      <c r="AE27" s="10">
        <v>31840</v>
      </c>
      <c r="AF27" s="10">
        <v>126162</v>
      </c>
      <c r="AG27" s="10">
        <v>38313</v>
      </c>
      <c r="AH27" s="10">
        <v>108697</v>
      </c>
      <c r="AI27" s="11">
        <f t="shared" si="1"/>
        <v>2799129</v>
      </c>
      <c r="AJ27" s="10">
        <v>639291</v>
      </c>
      <c r="AK27" s="11">
        <f t="shared" si="9"/>
        <v>3438420</v>
      </c>
      <c r="AL27" s="13">
        <f t="shared" si="10"/>
        <v>5095</v>
      </c>
      <c r="AM27" s="14">
        <v>3937</v>
      </c>
      <c r="AN27" s="14">
        <v>4953</v>
      </c>
      <c r="AO27" s="14">
        <v>0</v>
      </c>
      <c r="AP27" s="14">
        <v>3897</v>
      </c>
      <c r="AQ27" s="14">
        <v>1056</v>
      </c>
      <c r="AR27" s="14">
        <v>0</v>
      </c>
      <c r="AS27" s="14">
        <v>142</v>
      </c>
      <c r="AT27" s="14" t="s">
        <v>171</v>
      </c>
      <c r="AU27" s="14">
        <v>4690</v>
      </c>
      <c r="AV27" s="14">
        <v>1463</v>
      </c>
      <c r="AW27" s="14">
        <v>0</v>
      </c>
      <c r="AX27" s="14">
        <v>0</v>
      </c>
      <c r="AY27" s="14">
        <v>0</v>
      </c>
      <c r="AZ27" s="14" t="s">
        <v>171</v>
      </c>
      <c r="BA27" s="14">
        <v>0</v>
      </c>
      <c r="BB27" s="14">
        <v>2348</v>
      </c>
      <c r="BC27" s="14">
        <v>0</v>
      </c>
      <c r="BD27" s="14">
        <v>52</v>
      </c>
      <c r="BE27" s="14">
        <v>0</v>
      </c>
      <c r="BF27" s="14">
        <v>42</v>
      </c>
      <c r="BG27" s="14">
        <v>174</v>
      </c>
      <c r="BH27" s="14">
        <v>2</v>
      </c>
      <c r="BI27" s="14" t="s">
        <v>171</v>
      </c>
      <c r="BJ27" s="13">
        <f t="shared" si="0"/>
        <v>372636</v>
      </c>
      <c r="BK27" s="14">
        <v>325061</v>
      </c>
      <c r="BL27" s="14">
        <v>355903</v>
      </c>
      <c r="BM27" s="14">
        <v>6044</v>
      </c>
      <c r="BN27" s="14">
        <v>10283</v>
      </c>
      <c r="BO27" s="14">
        <v>6450</v>
      </c>
      <c r="BP27" s="14" t="s">
        <v>171</v>
      </c>
      <c r="BQ27" s="14">
        <v>117273</v>
      </c>
      <c r="BR27" s="14">
        <v>841</v>
      </c>
      <c r="BS27" s="14">
        <v>841</v>
      </c>
      <c r="BT27" s="14">
        <v>674</v>
      </c>
      <c r="BU27" s="14" t="s">
        <v>171</v>
      </c>
      <c r="BV27" s="14">
        <v>9698</v>
      </c>
      <c r="BW27" s="14">
        <v>1141337</v>
      </c>
      <c r="BX27" s="14">
        <v>2570</v>
      </c>
      <c r="BY27" s="14">
        <v>10167</v>
      </c>
      <c r="BZ27" s="14">
        <v>1268</v>
      </c>
      <c r="CA27" s="14">
        <v>2066</v>
      </c>
      <c r="CB27" s="14">
        <v>3019</v>
      </c>
      <c r="CC27" s="14">
        <v>189</v>
      </c>
      <c r="CD27" s="14" t="s">
        <v>171</v>
      </c>
      <c r="CE27" s="14">
        <v>49615</v>
      </c>
      <c r="CF27" s="14">
        <v>12365</v>
      </c>
      <c r="CG27" s="14">
        <v>0</v>
      </c>
      <c r="CH27" s="14">
        <v>6566</v>
      </c>
      <c r="CI27" s="14">
        <v>2037</v>
      </c>
      <c r="CJ27" s="14">
        <v>4258</v>
      </c>
      <c r="CK27" s="13">
        <f t="shared" si="11"/>
        <v>6295</v>
      </c>
      <c r="CL27" s="14">
        <v>6295</v>
      </c>
      <c r="CM27" s="14">
        <v>3497</v>
      </c>
      <c r="CN27" s="14">
        <v>220</v>
      </c>
      <c r="CO27" s="14" t="s">
        <v>171</v>
      </c>
      <c r="CP27" s="14">
        <v>2590</v>
      </c>
      <c r="CQ27" s="13">
        <v>2543</v>
      </c>
      <c r="CR27" s="14">
        <v>2904</v>
      </c>
      <c r="CS27" s="14">
        <v>245</v>
      </c>
      <c r="CT27" s="14" t="s">
        <v>171</v>
      </c>
      <c r="CU27" s="14">
        <v>173</v>
      </c>
      <c r="CV27" s="14">
        <v>3903</v>
      </c>
      <c r="CW27" s="14">
        <v>135</v>
      </c>
      <c r="CX27" s="14">
        <v>108</v>
      </c>
      <c r="CY27" s="14">
        <v>332</v>
      </c>
      <c r="CZ27" s="14">
        <v>81</v>
      </c>
      <c r="DA27" s="14">
        <v>69</v>
      </c>
      <c r="DB27" s="14">
        <v>8497</v>
      </c>
      <c r="DC27" s="14">
        <v>260</v>
      </c>
    </row>
    <row r="28" spans="1:107" ht="15.75" thickBot="1">
      <c r="A28" s="21" t="s">
        <v>196</v>
      </c>
      <c r="B28" s="29">
        <f>SUM(B5:B27)</f>
        <v>11</v>
      </c>
      <c r="C28" s="30">
        <f>SUM(C5:C27)</f>
        <v>446.50000000000006</v>
      </c>
      <c r="D28" s="30">
        <f aca="true" t="shared" si="12" ref="D28:I28">SUM(D5:D27)</f>
        <v>382.5</v>
      </c>
      <c r="E28" s="30">
        <f t="shared" si="12"/>
        <v>64</v>
      </c>
      <c r="F28" s="30">
        <f t="shared" si="12"/>
        <v>633.44</v>
      </c>
      <c r="G28" s="30">
        <f t="shared" si="12"/>
        <v>460.94</v>
      </c>
      <c r="H28" s="30">
        <f t="shared" si="12"/>
        <v>8.5</v>
      </c>
      <c r="I28" s="30">
        <f t="shared" si="12"/>
        <v>453.64292671574844</v>
      </c>
      <c r="J28" s="30">
        <f>SUM(J5:J27)</f>
        <v>1542.0829267157485</v>
      </c>
      <c r="K28" s="31">
        <f>SUM(K5:K27)</f>
        <v>35241055.08</v>
      </c>
      <c r="L28" s="31">
        <f aca="true" t="shared" si="13" ref="L28:AK28">SUM(L5:L27)</f>
        <v>29967091.909999996</v>
      </c>
      <c r="M28" s="31">
        <f t="shared" si="13"/>
        <v>5273963</v>
      </c>
      <c r="N28" s="31">
        <f t="shared" si="13"/>
        <v>29915620.5</v>
      </c>
      <c r="O28" s="31">
        <f t="shared" si="13"/>
        <v>65156675.58</v>
      </c>
      <c r="P28" s="31">
        <f t="shared" si="13"/>
        <v>7028579.75</v>
      </c>
      <c r="Q28" s="31">
        <f t="shared" si="13"/>
        <v>8784128.93</v>
      </c>
      <c r="R28" s="31">
        <f t="shared" si="13"/>
        <v>7898623</v>
      </c>
      <c r="S28" s="31">
        <f>SUM(S5:S27)</f>
        <v>519840</v>
      </c>
      <c r="T28" s="31">
        <f t="shared" si="13"/>
        <v>7829774.67</v>
      </c>
      <c r="U28" s="31">
        <f t="shared" si="13"/>
        <v>5464298.42</v>
      </c>
      <c r="V28" s="31">
        <f t="shared" si="13"/>
        <v>2365476.25</v>
      </c>
      <c r="W28" s="31">
        <f t="shared" si="13"/>
        <v>607400.71</v>
      </c>
      <c r="X28" s="31">
        <f t="shared" si="13"/>
        <v>513439.47</v>
      </c>
      <c r="Y28" s="31">
        <f>SUM(Y5:Y27)</f>
        <v>15892052</v>
      </c>
      <c r="Z28" s="31">
        <f t="shared" si="13"/>
        <v>10958533.440000001</v>
      </c>
      <c r="AA28" s="31">
        <f t="shared" si="13"/>
        <v>782869.7</v>
      </c>
      <c r="AB28" s="31">
        <f t="shared" si="13"/>
        <v>57209</v>
      </c>
      <c r="AC28" s="31">
        <f t="shared" si="13"/>
        <v>34466874.480000004</v>
      </c>
      <c r="AD28" s="31">
        <f t="shared" si="13"/>
        <v>373325</v>
      </c>
      <c r="AE28" s="31">
        <f t="shared" si="13"/>
        <v>1601417.83</v>
      </c>
      <c r="AF28" s="31">
        <f t="shared" si="13"/>
        <v>4910951.6899999995</v>
      </c>
      <c r="AG28" s="31">
        <f t="shared" si="13"/>
        <v>1547910</v>
      </c>
      <c r="AH28" s="31">
        <f t="shared" si="13"/>
        <v>4755145.069999999</v>
      </c>
      <c r="AI28" s="31">
        <f t="shared" si="13"/>
        <v>119840879.4</v>
      </c>
      <c r="AJ28" s="31">
        <f t="shared" si="13"/>
        <v>8040688.09</v>
      </c>
      <c r="AK28" s="31">
        <f t="shared" si="13"/>
        <v>127881567.49</v>
      </c>
      <c r="AL28" s="32">
        <f>SUM(AL5:AL27)</f>
        <v>348759</v>
      </c>
      <c r="AM28" s="32">
        <f aca="true" t="shared" si="14" ref="AM28:BL28">SUM(AM5:AM27)</f>
        <v>508158</v>
      </c>
      <c r="AN28" s="32">
        <f t="shared" si="14"/>
        <v>293493</v>
      </c>
      <c r="AO28" s="32">
        <f t="shared" si="14"/>
        <v>275311</v>
      </c>
      <c r="AP28" s="32">
        <f t="shared" si="14"/>
        <v>171820</v>
      </c>
      <c r="AQ28" s="32">
        <f t="shared" si="14"/>
        <v>117001</v>
      </c>
      <c r="AR28" s="32">
        <f t="shared" si="14"/>
        <v>25363</v>
      </c>
      <c r="AS28" s="32">
        <f t="shared" si="14"/>
        <v>9202</v>
      </c>
      <c r="AT28" s="32">
        <f t="shared" si="14"/>
        <v>20701</v>
      </c>
      <c r="AU28" s="32">
        <f t="shared" si="14"/>
        <v>172716</v>
      </c>
      <c r="AV28" s="32">
        <f t="shared" si="14"/>
        <v>22375</v>
      </c>
      <c r="AW28" s="32">
        <f t="shared" si="14"/>
        <v>2010</v>
      </c>
      <c r="AX28" s="32">
        <f t="shared" si="14"/>
        <v>15933</v>
      </c>
      <c r="AY28" s="32">
        <f t="shared" si="14"/>
        <v>574</v>
      </c>
      <c r="AZ28" s="32">
        <f t="shared" si="14"/>
        <v>212</v>
      </c>
      <c r="BA28" s="32">
        <f>SUM(BA5:BA27)</f>
        <v>88269</v>
      </c>
      <c r="BB28" s="32">
        <f t="shared" si="14"/>
        <v>219757</v>
      </c>
      <c r="BC28" s="32">
        <f t="shared" si="14"/>
        <v>894.72</v>
      </c>
      <c r="BD28" s="32">
        <f t="shared" si="14"/>
        <v>5374</v>
      </c>
      <c r="BE28" s="32">
        <f t="shared" si="14"/>
        <v>21855</v>
      </c>
      <c r="BF28" s="32">
        <f t="shared" si="14"/>
        <v>7549</v>
      </c>
      <c r="BG28" s="32">
        <f t="shared" si="14"/>
        <v>11619</v>
      </c>
      <c r="BH28" s="32">
        <f t="shared" si="14"/>
        <v>3481</v>
      </c>
      <c r="BI28" s="32">
        <f t="shared" si="14"/>
        <v>10259</v>
      </c>
      <c r="BJ28" s="32">
        <f>SUM(BJ5:BJ27)</f>
        <v>19465754</v>
      </c>
      <c r="BK28" s="32">
        <f t="shared" si="14"/>
        <v>12502939</v>
      </c>
      <c r="BL28" s="32">
        <f t="shared" si="14"/>
        <v>15605213</v>
      </c>
      <c r="BM28" s="32">
        <f>SUM(BM5:BM27)</f>
        <v>943493</v>
      </c>
      <c r="BN28" s="32">
        <f>SUM(BN5:BN27)</f>
        <v>3250866</v>
      </c>
      <c r="BO28" s="32">
        <f>SUM(BO5:BO27)</f>
        <v>457941</v>
      </c>
      <c r="BP28" s="32">
        <f>SUM(BP5:BP27)</f>
        <v>151734</v>
      </c>
      <c r="BQ28" s="32">
        <f aca="true" t="shared" si="15" ref="BQ28:CY28">SUM(BQ5:BQ27)</f>
        <v>3984640</v>
      </c>
      <c r="BR28" s="32">
        <f t="shared" si="15"/>
        <v>53067</v>
      </c>
      <c r="BS28" s="32">
        <f t="shared" si="15"/>
        <v>34923</v>
      </c>
      <c r="BT28" s="32">
        <f t="shared" si="15"/>
        <v>21274</v>
      </c>
      <c r="BU28" s="32">
        <f t="shared" si="15"/>
        <v>8849</v>
      </c>
      <c r="BV28" s="32">
        <f t="shared" si="15"/>
        <v>503318</v>
      </c>
      <c r="BW28" s="32">
        <f t="shared" si="15"/>
        <v>31226795</v>
      </c>
      <c r="BX28" s="32">
        <f t="shared" si="15"/>
        <v>184631.45</v>
      </c>
      <c r="BY28" s="32">
        <f t="shared" si="15"/>
        <v>657696</v>
      </c>
      <c r="BZ28" s="32">
        <f t="shared" si="15"/>
        <v>556070</v>
      </c>
      <c r="CA28" s="32">
        <f t="shared" si="15"/>
        <v>356172</v>
      </c>
      <c r="CB28" s="32">
        <f t="shared" si="15"/>
        <v>300813</v>
      </c>
      <c r="CC28" s="32">
        <f t="shared" si="15"/>
        <v>49851</v>
      </c>
      <c r="CD28" s="32">
        <f t="shared" si="15"/>
        <v>1697903</v>
      </c>
      <c r="CE28" s="32">
        <f t="shared" si="15"/>
        <v>3051068</v>
      </c>
      <c r="CF28" s="32">
        <f t="shared" si="15"/>
        <v>1824937</v>
      </c>
      <c r="CG28" s="32">
        <f t="shared" si="15"/>
        <v>244017</v>
      </c>
      <c r="CH28" s="32">
        <f t="shared" si="15"/>
        <v>997386</v>
      </c>
      <c r="CI28" s="32">
        <f t="shared" si="15"/>
        <v>69876</v>
      </c>
      <c r="CJ28" s="32">
        <f t="shared" si="15"/>
        <v>96787</v>
      </c>
      <c r="CK28" s="32">
        <f t="shared" si="15"/>
        <v>166663</v>
      </c>
      <c r="CL28" s="32">
        <f t="shared" si="15"/>
        <v>93955</v>
      </c>
      <c r="CM28" s="32">
        <f t="shared" si="15"/>
        <v>12060</v>
      </c>
      <c r="CN28" s="32">
        <f>SUM(CN5:CN27)</f>
        <v>130117</v>
      </c>
      <c r="CO28" s="32">
        <f t="shared" si="15"/>
        <v>66121</v>
      </c>
      <c r="CP28" s="32">
        <f t="shared" si="15"/>
        <v>124162</v>
      </c>
      <c r="CQ28" s="32">
        <f t="shared" si="15"/>
        <v>190236</v>
      </c>
      <c r="CR28" s="32">
        <f t="shared" si="15"/>
        <v>86987</v>
      </c>
      <c r="CS28" s="32">
        <f t="shared" si="15"/>
        <v>12298</v>
      </c>
      <c r="CT28" s="32">
        <f>SUM(CT5:CT27)</f>
        <v>120770</v>
      </c>
      <c r="CU28" s="32">
        <f t="shared" si="15"/>
        <v>8419</v>
      </c>
      <c r="CV28" s="32">
        <f>SUM(CV5:CV27)</f>
        <v>211682</v>
      </c>
      <c r="CW28" s="32">
        <f t="shared" si="15"/>
        <v>2491</v>
      </c>
      <c r="CX28" s="32">
        <f t="shared" si="15"/>
        <v>13053</v>
      </c>
      <c r="CY28" s="32">
        <f t="shared" si="15"/>
        <v>35519</v>
      </c>
      <c r="CZ28" s="32" t="s">
        <v>197</v>
      </c>
      <c r="DA28" s="32" t="s">
        <v>198</v>
      </c>
      <c r="DB28" s="32" t="s">
        <v>199</v>
      </c>
      <c r="DC28" s="32" t="s">
        <v>200</v>
      </c>
    </row>
  </sheetData>
  <sheetProtection/>
  <mergeCells count="28">
    <mergeCell ref="B1:J1"/>
    <mergeCell ref="K1:L1"/>
    <mergeCell ref="M1:P1"/>
    <mergeCell ref="Q1:U1"/>
    <mergeCell ref="V1:AF1"/>
    <mergeCell ref="AG1:AK1"/>
    <mergeCell ref="AL1:AP1"/>
    <mergeCell ref="AQ1:BB1"/>
    <mergeCell ref="BC1:BI1"/>
    <mergeCell ref="BJ1:BM1"/>
    <mergeCell ref="BN1:BX1"/>
    <mergeCell ref="BY1:CG1"/>
    <mergeCell ref="CH1:CS1"/>
    <mergeCell ref="CU1:DC1"/>
    <mergeCell ref="C2:J2"/>
    <mergeCell ref="K2:L2"/>
    <mergeCell ref="M2:P2"/>
    <mergeCell ref="Q2:U2"/>
    <mergeCell ref="V2:AF2"/>
    <mergeCell ref="AG2:AK2"/>
    <mergeCell ref="AL2:AP2"/>
    <mergeCell ref="AQ2:BB2"/>
    <mergeCell ref="BC2:BI2"/>
    <mergeCell ref="BJ2:BM2"/>
    <mergeCell ref="BN2:BX2"/>
    <mergeCell ref="BY2:CG2"/>
    <mergeCell ref="CH2:CS2"/>
    <mergeCell ref="CU2:DC2"/>
  </mergeCells>
  <printOptions/>
  <pageMargins left="0.25" right="0.25" top="0.75" bottom="0.75" header="0.3" footer="0.3"/>
  <pageSetup horizontalDpi="600" verticalDpi="600" orientation="landscape" r:id="rId1"/>
  <headerFooter>
    <oddHeader>&amp;C&amp;"-,Bold"&amp;14Appendix B: CSU Annual Libraries Statistics: Cumulative Data, 2007-2008</oddHeader>
    <oddFooter>&amp;CPage 29 of 33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C28"/>
  <sheetViews>
    <sheetView workbookViewId="0" topLeftCell="BN3">
      <selection activeCell="B3" sqref="B3"/>
    </sheetView>
  </sheetViews>
  <sheetFormatPr defaultColWidth="9.140625" defaultRowHeight="15"/>
  <cols>
    <col min="1" max="1" width="17.421875" style="0" customWidth="1"/>
    <col min="2" max="10" width="0" style="0" hidden="1" customWidth="1"/>
    <col min="11" max="11" width="13.421875" style="0" hidden="1" customWidth="1"/>
    <col min="12" max="12" width="12.00390625" style="0" hidden="1" customWidth="1"/>
    <col min="13" max="13" width="13.140625" style="0" hidden="1" customWidth="1"/>
    <col min="14" max="15" width="12.8515625" style="0" hidden="1" customWidth="1"/>
    <col min="16" max="16" width="11.8515625" style="0" hidden="1" customWidth="1"/>
    <col min="17" max="17" width="11.421875" style="0" hidden="1" customWidth="1"/>
    <col min="18" max="18" width="10.421875" style="0" hidden="1" customWidth="1"/>
    <col min="19" max="19" width="0" style="0" hidden="1" customWidth="1"/>
    <col min="20" max="20" width="12.8515625" style="0" hidden="1" customWidth="1"/>
    <col min="21" max="21" width="12.7109375" style="0" hidden="1" customWidth="1"/>
    <col min="22" max="22" width="10.8515625" style="0" hidden="1" customWidth="1"/>
    <col min="23" max="24" width="0" style="0" hidden="1" customWidth="1"/>
    <col min="25" max="25" width="12.421875" style="0" hidden="1" customWidth="1"/>
    <col min="26" max="26" width="11.57421875" style="0" hidden="1" customWidth="1"/>
    <col min="27" max="28" width="0" style="0" hidden="1" customWidth="1"/>
    <col min="29" max="29" width="12.00390625" style="0" hidden="1" customWidth="1"/>
    <col min="30" max="30" width="0" style="0" hidden="1" customWidth="1"/>
    <col min="31" max="31" width="11.8515625" style="0" hidden="1" customWidth="1"/>
    <col min="32" max="32" width="11.57421875" style="0" hidden="1" customWidth="1"/>
    <col min="33" max="34" width="11.421875" style="0" hidden="1" customWidth="1"/>
    <col min="35" max="35" width="12.421875" style="0" hidden="1" customWidth="1"/>
    <col min="36" max="36" width="11.7109375" style="0" hidden="1" customWidth="1"/>
    <col min="37" max="37" width="13.7109375" style="0" hidden="1" customWidth="1"/>
    <col min="38" max="38" width="12.140625" style="0" hidden="1" customWidth="1"/>
    <col min="39" max="39" width="9.7109375" style="0" hidden="1" customWidth="1"/>
    <col min="40" max="47" width="0" style="0" hidden="1" customWidth="1"/>
    <col min="48" max="48" width="10.57421875" style="0" hidden="1" customWidth="1"/>
    <col min="49" max="54" width="0" style="0" hidden="1" customWidth="1"/>
    <col min="55" max="55" width="11.00390625" style="0" hidden="1" customWidth="1"/>
    <col min="56" max="56" width="11.28125" style="0" hidden="1" customWidth="1"/>
    <col min="57" max="61" width="0" style="0" hidden="1" customWidth="1"/>
    <col min="62" max="62" width="12.00390625" style="0" hidden="1" customWidth="1"/>
    <col min="63" max="63" width="11.140625" style="0" hidden="1" customWidth="1"/>
    <col min="64" max="64" width="11.57421875" style="0" hidden="1" customWidth="1"/>
    <col min="65" max="65" width="0" style="0" hidden="1" customWidth="1"/>
    <col min="66" max="66" width="9.8515625" style="0" customWidth="1"/>
    <col min="68" max="68" width="10.421875" style="0" customWidth="1"/>
    <col min="69" max="69" width="10.7109375" style="0" customWidth="1"/>
    <col min="72" max="72" width="9.8515625" style="0" customWidth="1"/>
    <col min="75" max="75" width="12.421875" style="0" customWidth="1"/>
    <col min="77" max="77" width="0" style="0" hidden="1" customWidth="1"/>
    <col min="78" max="78" width="12.00390625" style="0" hidden="1" customWidth="1"/>
    <col min="79" max="81" width="0" style="0" hidden="1" customWidth="1"/>
    <col min="82" max="82" width="11.421875" style="0" hidden="1" customWidth="1"/>
    <col min="83" max="83" width="10.00390625" style="0" hidden="1" customWidth="1"/>
    <col min="84" max="84" width="10.28125" style="0" hidden="1" customWidth="1"/>
    <col min="85" max="85" width="10.8515625" style="0" hidden="1" customWidth="1"/>
    <col min="86" max="86" width="10.57421875" style="0" hidden="1" customWidth="1"/>
    <col min="87" max="87" width="10.140625" style="0" hidden="1" customWidth="1"/>
    <col min="88" max="97" width="0" style="0" hidden="1" customWidth="1"/>
    <col min="98" max="98" width="16.140625" style="0" hidden="1" customWidth="1"/>
    <col min="99" max="103" width="0" style="0" hidden="1" customWidth="1"/>
    <col min="104" max="104" width="10.421875" style="0" hidden="1" customWidth="1"/>
    <col min="105" max="105" width="11.7109375" style="0" hidden="1" customWidth="1"/>
    <col min="106" max="106" width="14.140625" style="0" hidden="1" customWidth="1"/>
    <col min="107" max="107" width="11.140625" style="0" hidden="1" customWidth="1"/>
  </cols>
  <sheetData>
    <row r="1" spans="1:107" s="37" customFormat="1" ht="15.75">
      <c r="A1" s="35"/>
      <c r="B1" s="46"/>
      <c r="C1" s="46"/>
      <c r="D1" s="46"/>
      <c r="E1" s="46"/>
      <c r="F1" s="46"/>
      <c r="G1" s="46"/>
      <c r="H1" s="46"/>
      <c r="I1" s="46"/>
      <c r="J1" s="46"/>
      <c r="K1" s="50" t="s">
        <v>0</v>
      </c>
      <c r="L1" s="50"/>
      <c r="M1" s="44" t="s">
        <v>0</v>
      </c>
      <c r="N1" s="44"/>
      <c r="O1" s="44"/>
      <c r="P1" s="44"/>
      <c r="Q1" s="44" t="s">
        <v>0</v>
      </c>
      <c r="R1" s="44"/>
      <c r="S1" s="44"/>
      <c r="T1" s="44"/>
      <c r="U1" s="44"/>
      <c r="V1" s="44" t="s">
        <v>0</v>
      </c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 t="s">
        <v>0</v>
      </c>
      <c r="AH1" s="44"/>
      <c r="AI1" s="44"/>
      <c r="AJ1" s="44"/>
      <c r="AK1" s="44"/>
      <c r="AL1" s="45" t="s">
        <v>1</v>
      </c>
      <c r="AM1" s="45"/>
      <c r="AN1" s="45"/>
      <c r="AO1" s="45"/>
      <c r="AP1" s="45"/>
      <c r="AQ1" s="45" t="s">
        <v>1</v>
      </c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 t="s">
        <v>1</v>
      </c>
      <c r="BD1" s="45"/>
      <c r="BE1" s="45"/>
      <c r="BF1" s="45"/>
      <c r="BG1" s="45"/>
      <c r="BH1" s="45"/>
      <c r="BI1" s="45"/>
      <c r="BJ1" s="44" t="s">
        <v>1</v>
      </c>
      <c r="BK1" s="44"/>
      <c r="BL1" s="44"/>
      <c r="BM1" s="44"/>
      <c r="BN1" s="44" t="s">
        <v>1</v>
      </c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 t="s">
        <v>1</v>
      </c>
      <c r="BZ1" s="44"/>
      <c r="CA1" s="44"/>
      <c r="CB1" s="44"/>
      <c r="CC1" s="44"/>
      <c r="CD1" s="44"/>
      <c r="CE1" s="44"/>
      <c r="CF1" s="44"/>
      <c r="CG1" s="44"/>
      <c r="CH1" s="44" t="s">
        <v>8</v>
      </c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0" t="s">
        <v>8</v>
      </c>
      <c r="CU1" s="54" t="s">
        <v>8</v>
      </c>
      <c r="CV1" s="54"/>
      <c r="CW1" s="54"/>
      <c r="CX1" s="54"/>
      <c r="CY1" s="54"/>
      <c r="CZ1" s="54"/>
      <c r="DA1" s="54"/>
      <c r="DB1" s="54"/>
      <c r="DC1" s="55"/>
    </row>
    <row r="2" spans="1:107" s="33" customFormat="1" ht="27" customHeight="1">
      <c r="A2" s="36"/>
      <c r="B2" s="38" t="s">
        <v>2</v>
      </c>
      <c r="C2" s="47" t="s">
        <v>3</v>
      </c>
      <c r="D2" s="48"/>
      <c r="E2" s="48"/>
      <c r="F2" s="48"/>
      <c r="G2" s="48"/>
      <c r="H2" s="48"/>
      <c r="I2" s="48"/>
      <c r="J2" s="48"/>
      <c r="K2" s="49" t="s">
        <v>4</v>
      </c>
      <c r="L2" s="49"/>
      <c r="M2" s="49" t="s">
        <v>4</v>
      </c>
      <c r="N2" s="49"/>
      <c r="O2" s="49"/>
      <c r="P2" s="49"/>
      <c r="Q2" s="43" t="s">
        <v>5</v>
      </c>
      <c r="R2" s="43"/>
      <c r="S2" s="43"/>
      <c r="T2" s="43"/>
      <c r="U2" s="43"/>
      <c r="V2" s="43" t="s">
        <v>5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 t="s">
        <v>5</v>
      </c>
      <c r="AH2" s="43"/>
      <c r="AI2" s="43"/>
      <c r="AJ2" s="43"/>
      <c r="AK2" s="43"/>
      <c r="AL2" s="43" t="s">
        <v>6</v>
      </c>
      <c r="AM2" s="43"/>
      <c r="AN2" s="43"/>
      <c r="AO2" s="43"/>
      <c r="AP2" s="43"/>
      <c r="AQ2" s="43" t="s">
        <v>6</v>
      </c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 t="s">
        <v>6</v>
      </c>
      <c r="BD2" s="43"/>
      <c r="BE2" s="43"/>
      <c r="BF2" s="43"/>
      <c r="BG2" s="43"/>
      <c r="BH2" s="43"/>
      <c r="BI2" s="43"/>
      <c r="BJ2" s="43" t="s">
        <v>7</v>
      </c>
      <c r="BK2" s="43"/>
      <c r="BL2" s="43"/>
      <c r="BM2" s="43"/>
      <c r="BN2" s="43" t="s">
        <v>7</v>
      </c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 t="s">
        <v>7</v>
      </c>
      <c r="BZ2" s="43"/>
      <c r="CA2" s="43"/>
      <c r="CB2" s="43"/>
      <c r="CC2" s="43"/>
      <c r="CD2" s="43"/>
      <c r="CE2" s="43"/>
      <c r="CF2" s="43"/>
      <c r="CG2" s="43"/>
      <c r="CH2" s="48" t="s">
        <v>216</v>
      </c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39" t="s">
        <v>216</v>
      </c>
      <c r="CU2" s="52" t="s">
        <v>217</v>
      </c>
      <c r="CV2" s="52"/>
      <c r="CW2" s="52"/>
      <c r="CX2" s="52"/>
      <c r="CY2" s="52"/>
      <c r="CZ2" s="52"/>
      <c r="DA2" s="52"/>
      <c r="DB2" s="52"/>
      <c r="DC2" s="56"/>
    </row>
    <row r="3" spans="1:107" s="28" customFormat="1" ht="96.75" customHeight="1">
      <c r="A3" s="22"/>
      <c r="B3" s="23" t="s">
        <v>9</v>
      </c>
      <c r="C3" s="23" t="s">
        <v>10</v>
      </c>
      <c r="D3" s="23" t="s">
        <v>11</v>
      </c>
      <c r="E3" s="23" t="s">
        <v>12</v>
      </c>
      <c r="F3" s="23" t="s">
        <v>13</v>
      </c>
      <c r="G3" s="23" t="s">
        <v>14</v>
      </c>
      <c r="H3" s="23" t="s">
        <v>15</v>
      </c>
      <c r="I3" s="23" t="s">
        <v>16</v>
      </c>
      <c r="J3" s="24" t="s">
        <v>201</v>
      </c>
      <c r="K3" s="25" t="s">
        <v>17</v>
      </c>
      <c r="L3" s="25" t="s">
        <v>18</v>
      </c>
      <c r="M3" s="23" t="s">
        <v>19</v>
      </c>
      <c r="N3" s="23" t="s">
        <v>20</v>
      </c>
      <c r="O3" s="24" t="s">
        <v>202</v>
      </c>
      <c r="P3" s="23" t="s">
        <v>21</v>
      </c>
      <c r="Q3" s="23" t="s">
        <v>22</v>
      </c>
      <c r="R3" s="23" t="s">
        <v>23</v>
      </c>
      <c r="S3" s="23" t="s">
        <v>24</v>
      </c>
      <c r="T3" s="23" t="s">
        <v>25</v>
      </c>
      <c r="U3" s="34" t="s">
        <v>26</v>
      </c>
      <c r="V3" s="23" t="s">
        <v>27</v>
      </c>
      <c r="W3" s="23" t="s">
        <v>28</v>
      </c>
      <c r="X3" s="23" t="s">
        <v>29</v>
      </c>
      <c r="Y3" s="23" t="s">
        <v>209</v>
      </c>
      <c r="Z3" s="23" t="s">
        <v>30</v>
      </c>
      <c r="AA3" s="23" t="s">
        <v>31</v>
      </c>
      <c r="AB3" s="23" t="s">
        <v>32</v>
      </c>
      <c r="AC3" s="24" t="s">
        <v>203</v>
      </c>
      <c r="AD3" s="23" t="s">
        <v>210</v>
      </c>
      <c r="AE3" s="23" t="s">
        <v>33</v>
      </c>
      <c r="AF3" s="23" t="s">
        <v>34</v>
      </c>
      <c r="AG3" s="23" t="s">
        <v>215</v>
      </c>
      <c r="AH3" s="23" t="s">
        <v>35</v>
      </c>
      <c r="AI3" s="24" t="s">
        <v>204</v>
      </c>
      <c r="AJ3" s="23" t="s">
        <v>36</v>
      </c>
      <c r="AK3" s="24" t="s">
        <v>205</v>
      </c>
      <c r="AL3" s="24" t="s">
        <v>206</v>
      </c>
      <c r="AM3" s="24" t="s">
        <v>207</v>
      </c>
      <c r="AN3" s="23" t="s">
        <v>37</v>
      </c>
      <c r="AO3" s="23" t="s">
        <v>38</v>
      </c>
      <c r="AP3" s="23" t="s">
        <v>39</v>
      </c>
      <c r="AQ3" s="23" t="s">
        <v>40</v>
      </c>
      <c r="AR3" s="23" t="s">
        <v>41</v>
      </c>
      <c r="AS3" s="23" t="s">
        <v>42</v>
      </c>
      <c r="AT3" s="23" t="s">
        <v>43</v>
      </c>
      <c r="AU3" s="24" t="s">
        <v>44</v>
      </c>
      <c r="AV3" s="23" t="s">
        <v>45</v>
      </c>
      <c r="AW3" s="24" t="s">
        <v>46</v>
      </c>
      <c r="AX3" s="23" t="s">
        <v>47</v>
      </c>
      <c r="AY3" s="26" t="s">
        <v>211</v>
      </c>
      <c r="AZ3" s="23" t="s">
        <v>212</v>
      </c>
      <c r="BA3" s="23" t="s">
        <v>50</v>
      </c>
      <c r="BB3" s="23" t="s">
        <v>51</v>
      </c>
      <c r="BC3" s="23" t="s">
        <v>52</v>
      </c>
      <c r="BD3" s="23" t="s">
        <v>53</v>
      </c>
      <c r="BE3" s="23" t="s">
        <v>54</v>
      </c>
      <c r="BF3" s="23" t="s">
        <v>55</v>
      </c>
      <c r="BG3" s="23" t="s">
        <v>56</v>
      </c>
      <c r="BH3" s="23" t="s">
        <v>57</v>
      </c>
      <c r="BI3" s="23" t="s">
        <v>58</v>
      </c>
      <c r="BJ3" s="24" t="s">
        <v>206</v>
      </c>
      <c r="BK3" s="24" t="s">
        <v>207</v>
      </c>
      <c r="BL3" s="23" t="s">
        <v>37</v>
      </c>
      <c r="BM3" s="23" t="s">
        <v>38</v>
      </c>
      <c r="BN3" s="23" t="s">
        <v>41</v>
      </c>
      <c r="BO3" s="23" t="s">
        <v>42</v>
      </c>
      <c r="BP3" s="23" t="s">
        <v>59</v>
      </c>
      <c r="BQ3" s="23" t="s">
        <v>45</v>
      </c>
      <c r="BR3" s="24" t="s">
        <v>46</v>
      </c>
      <c r="BS3" s="23" t="s">
        <v>47</v>
      </c>
      <c r="BT3" s="26" t="s">
        <v>48</v>
      </c>
      <c r="BU3" s="23" t="s">
        <v>49</v>
      </c>
      <c r="BV3" s="23" t="s">
        <v>50</v>
      </c>
      <c r="BW3" s="23" t="s">
        <v>51</v>
      </c>
      <c r="BX3" s="23" t="s">
        <v>60</v>
      </c>
      <c r="BY3" s="23" t="s">
        <v>53</v>
      </c>
      <c r="BZ3" s="23" t="s">
        <v>54</v>
      </c>
      <c r="CA3" s="23" t="s">
        <v>55</v>
      </c>
      <c r="CB3" s="23" t="s">
        <v>61</v>
      </c>
      <c r="CC3" s="23" t="s">
        <v>57</v>
      </c>
      <c r="CD3" s="23" t="s">
        <v>62</v>
      </c>
      <c r="CE3" s="24" t="s">
        <v>63</v>
      </c>
      <c r="CF3" s="24" t="s">
        <v>64</v>
      </c>
      <c r="CG3" s="23" t="s">
        <v>65</v>
      </c>
      <c r="CH3" s="24" t="s">
        <v>66</v>
      </c>
      <c r="CI3" s="23" t="s">
        <v>67</v>
      </c>
      <c r="CJ3" s="23" t="s">
        <v>68</v>
      </c>
      <c r="CK3" s="24" t="s">
        <v>208</v>
      </c>
      <c r="CL3" s="23" t="s">
        <v>69</v>
      </c>
      <c r="CM3" s="23" t="s">
        <v>70</v>
      </c>
      <c r="CN3" s="23" t="s">
        <v>71</v>
      </c>
      <c r="CO3" s="23" t="s">
        <v>72</v>
      </c>
      <c r="CP3" s="23" t="s">
        <v>73</v>
      </c>
      <c r="CQ3" s="24" t="s">
        <v>74</v>
      </c>
      <c r="CR3" s="23" t="s">
        <v>75</v>
      </c>
      <c r="CS3" s="23" t="s">
        <v>76</v>
      </c>
      <c r="CT3" s="23" t="s">
        <v>71</v>
      </c>
      <c r="CU3" s="23" t="s">
        <v>77</v>
      </c>
      <c r="CV3" s="23" t="s">
        <v>78</v>
      </c>
      <c r="CW3" s="23" t="s">
        <v>79</v>
      </c>
      <c r="CX3" s="23" t="s">
        <v>80</v>
      </c>
      <c r="CY3" s="23" t="s">
        <v>213</v>
      </c>
      <c r="CZ3" s="23" t="s">
        <v>81</v>
      </c>
      <c r="DA3" s="23" t="s">
        <v>214</v>
      </c>
      <c r="DB3" s="24" t="s">
        <v>82</v>
      </c>
      <c r="DC3" s="27" t="s">
        <v>83</v>
      </c>
    </row>
    <row r="4" spans="1:107" ht="16.5" thickBot="1">
      <c r="A4" s="1" t="s">
        <v>84</v>
      </c>
      <c r="B4" s="2" t="s">
        <v>85</v>
      </c>
      <c r="C4" s="3" t="s">
        <v>86</v>
      </c>
      <c r="D4" s="3" t="s">
        <v>87</v>
      </c>
      <c r="E4" s="3" t="s">
        <v>88</v>
      </c>
      <c r="F4" s="3" t="s">
        <v>89</v>
      </c>
      <c r="G4" s="3" t="s">
        <v>90</v>
      </c>
      <c r="H4" s="3" t="s">
        <v>91</v>
      </c>
      <c r="I4" s="4" t="s">
        <v>92</v>
      </c>
      <c r="J4" s="2" t="s">
        <v>93</v>
      </c>
      <c r="K4" s="3" t="s">
        <v>94</v>
      </c>
      <c r="L4" s="3" t="s">
        <v>95</v>
      </c>
      <c r="M4" s="3" t="s">
        <v>96</v>
      </c>
      <c r="N4" s="3" t="s">
        <v>97</v>
      </c>
      <c r="O4" s="2" t="s">
        <v>98</v>
      </c>
      <c r="P4" s="4" t="s">
        <v>99</v>
      </c>
      <c r="Q4" s="3" t="s">
        <v>100</v>
      </c>
      <c r="R4" s="3" t="s">
        <v>101</v>
      </c>
      <c r="S4" s="3" t="s">
        <v>102</v>
      </c>
      <c r="T4" s="4" t="s">
        <v>103</v>
      </c>
      <c r="U4" s="3" t="s">
        <v>104</v>
      </c>
      <c r="V4" s="3" t="s">
        <v>105</v>
      </c>
      <c r="W4" s="3" t="s">
        <v>106</v>
      </c>
      <c r="X4" s="3" t="s">
        <v>107</v>
      </c>
      <c r="Y4" s="3" t="s">
        <v>108</v>
      </c>
      <c r="Z4" s="3" t="s">
        <v>109</v>
      </c>
      <c r="AA4" s="3" t="s">
        <v>110</v>
      </c>
      <c r="AB4" s="4" t="s">
        <v>111</v>
      </c>
      <c r="AC4" s="4" t="s">
        <v>112</v>
      </c>
      <c r="AD4" s="5" t="s">
        <v>113</v>
      </c>
      <c r="AE4" s="3" t="s">
        <v>114</v>
      </c>
      <c r="AF4" s="3" t="s">
        <v>115</v>
      </c>
      <c r="AG4" s="3" t="s">
        <v>116</v>
      </c>
      <c r="AH4" s="3" t="s">
        <v>117</v>
      </c>
      <c r="AI4" s="3" t="s">
        <v>118</v>
      </c>
      <c r="AJ4" s="3" t="s">
        <v>119</v>
      </c>
      <c r="AK4" s="4" t="s">
        <v>120</v>
      </c>
      <c r="AL4" s="4" t="s">
        <v>121</v>
      </c>
      <c r="AM4" s="3" t="s">
        <v>122</v>
      </c>
      <c r="AN4" s="3" t="s">
        <v>123</v>
      </c>
      <c r="AO4" s="3" t="s">
        <v>124</v>
      </c>
      <c r="AP4" s="3" t="s">
        <v>125</v>
      </c>
      <c r="AQ4" s="3" t="s">
        <v>126</v>
      </c>
      <c r="AR4" s="3" t="s">
        <v>127</v>
      </c>
      <c r="AS4" s="3" t="s">
        <v>128</v>
      </c>
      <c r="AT4" s="3" t="s">
        <v>129</v>
      </c>
      <c r="AU4" s="4" t="s">
        <v>130</v>
      </c>
      <c r="AV4" s="3" t="s">
        <v>131</v>
      </c>
      <c r="AW4" s="3" t="s">
        <v>132</v>
      </c>
      <c r="AX4" s="3" t="s">
        <v>133</v>
      </c>
      <c r="AY4" s="3" t="s">
        <v>134</v>
      </c>
      <c r="AZ4" s="3" t="s">
        <v>135</v>
      </c>
      <c r="BA4" s="3" t="s">
        <v>136</v>
      </c>
      <c r="BB4" s="3" t="s">
        <v>137</v>
      </c>
      <c r="BC4" s="3" t="s">
        <v>138</v>
      </c>
      <c r="BD4" s="3" t="s">
        <v>139</v>
      </c>
      <c r="BE4" s="3" t="s">
        <v>140</v>
      </c>
      <c r="BF4" s="3" t="s">
        <v>141</v>
      </c>
      <c r="BG4" s="3" t="s">
        <v>142</v>
      </c>
      <c r="BH4" s="3" t="s">
        <v>143</v>
      </c>
      <c r="BI4" s="4" t="s">
        <v>144</v>
      </c>
      <c r="BJ4" s="3" t="s">
        <v>121</v>
      </c>
      <c r="BK4" s="3" t="s">
        <v>122</v>
      </c>
      <c r="BL4" s="3" t="s">
        <v>123</v>
      </c>
      <c r="BM4" s="3" t="s">
        <v>124</v>
      </c>
      <c r="BN4" s="3" t="s">
        <v>127</v>
      </c>
      <c r="BO4" s="4" t="s">
        <v>128</v>
      </c>
      <c r="BP4" s="3" t="s">
        <v>129</v>
      </c>
      <c r="BQ4" s="3" t="s">
        <v>131</v>
      </c>
      <c r="BR4" s="3" t="s">
        <v>132</v>
      </c>
      <c r="BS4" s="3" t="s">
        <v>133</v>
      </c>
      <c r="BT4" s="3" t="s">
        <v>134</v>
      </c>
      <c r="BU4" s="3" t="s">
        <v>135</v>
      </c>
      <c r="BV4" s="4" t="s">
        <v>136</v>
      </c>
      <c r="BW4" s="3" t="s">
        <v>137</v>
      </c>
      <c r="BX4" s="3" t="s">
        <v>138</v>
      </c>
      <c r="BY4" s="3" t="s">
        <v>139</v>
      </c>
      <c r="BZ4" s="3" t="s">
        <v>140</v>
      </c>
      <c r="CA4" s="3" t="s">
        <v>141</v>
      </c>
      <c r="CB4" s="3" t="s">
        <v>142</v>
      </c>
      <c r="CC4" s="3" t="s">
        <v>143</v>
      </c>
      <c r="CD4" s="3" t="s">
        <v>144</v>
      </c>
      <c r="CE4" s="3" t="s">
        <v>145</v>
      </c>
      <c r="CF4" s="3" t="s">
        <v>146</v>
      </c>
      <c r="CG4" s="3" t="s">
        <v>147</v>
      </c>
      <c r="CH4" s="3" t="s">
        <v>148</v>
      </c>
      <c r="CI4" s="3" t="s">
        <v>149</v>
      </c>
      <c r="CJ4" s="4" t="s">
        <v>150</v>
      </c>
      <c r="CK4" s="3" t="s">
        <v>151</v>
      </c>
      <c r="CL4" s="3" t="s">
        <v>152</v>
      </c>
      <c r="CM4" s="3" t="s">
        <v>153</v>
      </c>
      <c r="CN4" s="3" t="s">
        <v>154</v>
      </c>
      <c r="CO4" s="3" t="s">
        <v>155</v>
      </c>
      <c r="CP4" s="3" t="s">
        <v>156</v>
      </c>
      <c r="CQ4" s="3" t="s">
        <v>157</v>
      </c>
      <c r="CR4" s="3" t="s">
        <v>158</v>
      </c>
      <c r="CS4" s="3" t="s">
        <v>159</v>
      </c>
      <c r="CT4" s="3" t="s">
        <v>160</v>
      </c>
      <c r="CU4" s="4" t="s">
        <v>161</v>
      </c>
      <c r="CV4" s="3" t="s">
        <v>162</v>
      </c>
      <c r="CW4" s="3" t="s">
        <v>163</v>
      </c>
      <c r="CX4" s="3" t="s">
        <v>164</v>
      </c>
      <c r="CY4" s="3" t="s">
        <v>165</v>
      </c>
      <c r="CZ4" s="3" t="s">
        <v>166</v>
      </c>
      <c r="DA4" s="3" t="s">
        <v>167</v>
      </c>
      <c r="DB4" s="3" t="s">
        <v>168</v>
      </c>
      <c r="DC4" s="3" t="s">
        <v>169</v>
      </c>
    </row>
    <row r="5" spans="1:107" ht="15">
      <c r="A5" s="6" t="s">
        <v>170</v>
      </c>
      <c r="B5" s="7">
        <v>1</v>
      </c>
      <c r="C5" s="8">
        <f>D5+E5</f>
        <v>11.4</v>
      </c>
      <c r="D5" s="9">
        <v>8.4</v>
      </c>
      <c r="E5" s="9">
        <v>3</v>
      </c>
      <c r="F5" s="9">
        <v>13</v>
      </c>
      <c r="G5" s="9">
        <v>11</v>
      </c>
      <c r="H5" s="9">
        <v>0</v>
      </c>
      <c r="I5" s="9">
        <v>3.7</v>
      </c>
      <c r="J5" s="8">
        <f>C5+F5+H5+I5</f>
        <v>28.099999999999998</v>
      </c>
      <c r="K5" s="10">
        <v>801160.08</v>
      </c>
      <c r="L5" s="10">
        <v>544024.08</v>
      </c>
      <c r="M5" s="11">
        <f>K5-L5</f>
        <v>257136</v>
      </c>
      <c r="N5" s="12">
        <v>583295</v>
      </c>
      <c r="O5" s="11">
        <f>K5+N5</f>
        <v>1384455.08</v>
      </c>
      <c r="P5" s="10">
        <v>57304.64</v>
      </c>
      <c r="Q5" s="10">
        <v>247036</v>
      </c>
      <c r="R5" s="10">
        <v>236255</v>
      </c>
      <c r="S5" s="10">
        <v>10781</v>
      </c>
      <c r="T5" s="11">
        <f>U5+V5</f>
        <v>172101</v>
      </c>
      <c r="U5" s="10">
        <v>126989</v>
      </c>
      <c r="V5" s="10">
        <v>45112</v>
      </c>
      <c r="W5" s="10">
        <v>5080</v>
      </c>
      <c r="X5" s="10">
        <v>1296</v>
      </c>
      <c r="Y5" s="10">
        <v>221537</v>
      </c>
      <c r="Z5" s="10">
        <v>179760</v>
      </c>
      <c r="AA5" s="10">
        <v>-660</v>
      </c>
      <c r="AB5" s="10">
        <v>0</v>
      </c>
      <c r="AC5" s="11">
        <f>SUM(Q5,T5,W5,X5,Y5,AA5,AB5)</f>
        <v>646390</v>
      </c>
      <c r="AD5" s="10">
        <v>0</v>
      </c>
      <c r="AE5" s="10">
        <v>7208</v>
      </c>
      <c r="AF5" s="10">
        <v>16383</v>
      </c>
      <c r="AG5" s="10">
        <v>35046</v>
      </c>
      <c r="AH5" s="10">
        <v>288565</v>
      </c>
      <c r="AI5" s="11">
        <f>SUM(O5,P5,Q5,T5,W5,X5,Y5,AA5,AB5,AD5,AE5,AF5,AG5,AH5)</f>
        <v>2435351.7199999997</v>
      </c>
      <c r="AJ5" s="10">
        <v>551543</v>
      </c>
      <c r="AK5" s="11">
        <f>AJ5+AI5</f>
        <v>2986894.7199999997</v>
      </c>
      <c r="AL5" s="13">
        <f>SUM(AN5,AR5,AS5,AT5)</f>
        <v>4902</v>
      </c>
      <c r="AM5" s="14">
        <v>11556</v>
      </c>
      <c r="AN5" s="14">
        <v>3832</v>
      </c>
      <c r="AO5" s="14">
        <v>11556</v>
      </c>
      <c r="AP5" s="14">
        <v>3045</v>
      </c>
      <c r="AQ5" s="14">
        <v>787</v>
      </c>
      <c r="AR5" s="14">
        <v>845</v>
      </c>
      <c r="AS5" s="14">
        <v>150</v>
      </c>
      <c r="AT5" s="14">
        <v>75</v>
      </c>
      <c r="AU5" s="14">
        <v>1910</v>
      </c>
      <c r="AV5" s="14" t="s">
        <v>171</v>
      </c>
      <c r="AW5" s="14">
        <v>0</v>
      </c>
      <c r="AX5" s="14">
        <v>0</v>
      </c>
      <c r="AY5" s="14">
        <v>0</v>
      </c>
      <c r="AZ5" s="14">
        <v>0</v>
      </c>
      <c r="BA5" s="14">
        <v>5427</v>
      </c>
      <c r="BB5" s="14">
        <v>70</v>
      </c>
      <c r="BC5" s="14">
        <v>2</v>
      </c>
      <c r="BD5" s="14">
        <v>20</v>
      </c>
      <c r="BE5" s="14">
        <v>11</v>
      </c>
      <c r="BF5" s="14">
        <v>112</v>
      </c>
      <c r="BG5" s="14">
        <v>64</v>
      </c>
      <c r="BH5" s="14">
        <v>160</v>
      </c>
      <c r="BI5" s="14" t="s">
        <v>171</v>
      </c>
      <c r="BJ5" s="13">
        <f aca="true" t="shared" si="0" ref="BJ5:BJ27">SUM(BL5,BN5,BO5,BP5)</f>
        <v>484496</v>
      </c>
      <c r="BK5" s="14">
        <v>397237</v>
      </c>
      <c r="BL5" s="14">
        <v>386873</v>
      </c>
      <c r="BM5" s="14">
        <v>0</v>
      </c>
      <c r="BN5" s="14">
        <v>86150</v>
      </c>
      <c r="BO5" s="14">
        <v>7568</v>
      </c>
      <c r="BP5" s="14">
        <v>3905</v>
      </c>
      <c r="BQ5" s="14" t="s">
        <v>171</v>
      </c>
      <c r="BR5" s="14">
        <v>507</v>
      </c>
      <c r="BS5" s="14">
        <v>3820</v>
      </c>
      <c r="BT5" s="14">
        <v>431</v>
      </c>
      <c r="BU5" s="14">
        <v>76</v>
      </c>
      <c r="BV5" s="14">
        <v>25896</v>
      </c>
      <c r="BW5" s="14">
        <v>728245</v>
      </c>
      <c r="BX5" s="14">
        <v>812</v>
      </c>
      <c r="BY5" s="14">
        <v>14072</v>
      </c>
      <c r="BZ5" s="14">
        <v>161</v>
      </c>
      <c r="CA5" s="14">
        <v>2903</v>
      </c>
      <c r="CB5" s="14">
        <v>5883</v>
      </c>
      <c r="CC5" s="14">
        <v>2413</v>
      </c>
      <c r="CD5" s="14" t="s">
        <v>171</v>
      </c>
      <c r="CE5" s="14">
        <v>38581</v>
      </c>
      <c r="CF5" s="14">
        <v>42531</v>
      </c>
      <c r="CG5" s="14">
        <v>355</v>
      </c>
      <c r="CH5" s="14">
        <v>6302</v>
      </c>
      <c r="CI5" s="14">
        <v>2107</v>
      </c>
      <c r="CJ5" s="14">
        <v>4990</v>
      </c>
      <c r="CK5" s="13">
        <f>SUM(CI5,CJ5)</f>
        <v>7097</v>
      </c>
      <c r="CL5" s="14">
        <v>4703</v>
      </c>
      <c r="CM5" s="14">
        <v>273</v>
      </c>
      <c r="CN5" s="14">
        <v>0</v>
      </c>
      <c r="CO5" s="14">
        <v>1991</v>
      </c>
      <c r="CP5" s="14">
        <v>2392</v>
      </c>
      <c r="CQ5" s="13">
        <f>SUM(CP5,CO5)</f>
        <v>4383</v>
      </c>
      <c r="CR5" s="14">
        <v>2774</v>
      </c>
      <c r="CS5" s="14">
        <v>409</v>
      </c>
      <c r="CT5" s="14">
        <v>0</v>
      </c>
      <c r="CU5" s="14">
        <v>345</v>
      </c>
      <c r="CV5" s="14">
        <v>9106</v>
      </c>
      <c r="CW5" s="14">
        <v>160</v>
      </c>
      <c r="CX5" s="14">
        <v>80</v>
      </c>
      <c r="CY5" s="14">
        <v>288</v>
      </c>
      <c r="CZ5" s="14">
        <v>85.5</v>
      </c>
      <c r="DA5" s="14">
        <v>117</v>
      </c>
      <c r="DB5" s="14">
        <v>14102</v>
      </c>
      <c r="DC5" s="14">
        <v>459</v>
      </c>
    </row>
    <row r="6" spans="1:107" ht="15">
      <c r="A6" s="6" t="s">
        <v>172</v>
      </c>
      <c r="B6" s="7">
        <v>0</v>
      </c>
      <c r="C6" s="8">
        <f>D6+E6</f>
        <v>9.5</v>
      </c>
      <c r="D6" s="9">
        <v>8.5</v>
      </c>
      <c r="E6" s="9">
        <v>1</v>
      </c>
      <c r="F6" s="9">
        <v>9</v>
      </c>
      <c r="G6" s="9">
        <v>7</v>
      </c>
      <c r="H6" s="9">
        <v>0</v>
      </c>
      <c r="I6" s="9">
        <v>7.5</v>
      </c>
      <c r="J6" s="8">
        <f>C6+F6+H6+I6</f>
        <v>26</v>
      </c>
      <c r="K6" s="10">
        <v>700453</v>
      </c>
      <c r="L6" s="10">
        <v>565453</v>
      </c>
      <c r="M6" s="11">
        <f>K6-L6</f>
        <v>135000</v>
      </c>
      <c r="N6" s="15">
        <v>359545</v>
      </c>
      <c r="O6" s="11">
        <f>K6+N6</f>
        <v>1059998</v>
      </c>
      <c r="P6" s="10">
        <v>45491</v>
      </c>
      <c r="Q6" s="10">
        <v>79880</v>
      </c>
      <c r="R6" s="10">
        <v>70408</v>
      </c>
      <c r="S6" s="10">
        <v>9472</v>
      </c>
      <c r="T6" s="11">
        <f>U6+V6</f>
        <v>3682</v>
      </c>
      <c r="U6" s="10">
        <v>3682</v>
      </c>
      <c r="V6" s="10">
        <v>0</v>
      </c>
      <c r="W6" s="10">
        <v>0</v>
      </c>
      <c r="X6" s="10">
        <v>9463</v>
      </c>
      <c r="Y6" s="10">
        <v>154789</v>
      </c>
      <c r="Z6" s="10">
        <v>39262</v>
      </c>
      <c r="AA6" s="10">
        <v>2118</v>
      </c>
      <c r="AB6" s="10">
        <v>13724</v>
      </c>
      <c r="AC6" s="11">
        <v>263656</v>
      </c>
      <c r="AD6" s="10">
        <v>6871</v>
      </c>
      <c r="AE6" s="10">
        <v>0</v>
      </c>
      <c r="AF6" s="10">
        <v>38212</v>
      </c>
      <c r="AG6" s="10">
        <v>29660</v>
      </c>
      <c r="AH6" s="10">
        <v>0</v>
      </c>
      <c r="AI6" s="11">
        <f aca="true" t="shared" si="1" ref="AI6:AI27">SUM(O6,P6,Q6,T6,W6,X6,Y6,AA6,AB6,AD6,AE6,AF6,AG6,AH6)</f>
        <v>1443888</v>
      </c>
      <c r="AJ6" s="10">
        <v>414688</v>
      </c>
      <c r="AK6" s="11">
        <f>AJ6+AI6</f>
        <v>1858576</v>
      </c>
      <c r="AL6" s="13">
        <f>SUM(AN6,AR6,AS6,AT6)</f>
        <v>2608</v>
      </c>
      <c r="AM6" s="14">
        <v>0</v>
      </c>
      <c r="AN6">
        <v>1994</v>
      </c>
      <c r="AO6" s="14">
        <v>0</v>
      </c>
      <c r="AP6" s="14">
        <v>1694</v>
      </c>
      <c r="AQ6" s="14">
        <v>300</v>
      </c>
      <c r="AR6" s="14">
        <v>0</v>
      </c>
      <c r="AS6" s="14">
        <v>214</v>
      </c>
      <c r="AT6" s="14">
        <v>400</v>
      </c>
      <c r="AU6" s="14">
        <v>120</v>
      </c>
      <c r="AV6" s="14">
        <v>0</v>
      </c>
      <c r="AW6" s="14">
        <v>47</v>
      </c>
      <c r="AX6" s="14">
        <v>47</v>
      </c>
      <c r="AY6" s="14">
        <v>47</v>
      </c>
      <c r="AZ6" s="14">
        <v>0</v>
      </c>
      <c r="BA6" s="14">
        <v>11007</v>
      </c>
      <c r="BB6" s="14">
        <v>0</v>
      </c>
      <c r="BC6" s="14">
        <v>0</v>
      </c>
      <c r="BD6" s="14">
        <v>0</v>
      </c>
      <c r="BE6" s="14">
        <v>0</v>
      </c>
      <c r="BF6" s="14">
        <v>11</v>
      </c>
      <c r="BG6" s="14">
        <v>67</v>
      </c>
      <c r="BH6" s="14">
        <v>0</v>
      </c>
      <c r="BI6" s="14">
        <v>0</v>
      </c>
      <c r="BJ6" s="13">
        <f t="shared" si="0"/>
        <v>74968</v>
      </c>
      <c r="BK6">
        <v>209541</v>
      </c>
      <c r="BL6">
        <v>69875</v>
      </c>
      <c r="BM6">
        <v>134583</v>
      </c>
      <c r="BN6" s="14">
        <v>0</v>
      </c>
      <c r="BO6" s="14">
        <v>4693</v>
      </c>
      <c r="BP6" s="14">
        <v>400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380</v>
      </c>
      <c r="BY6" s="14">
        <v>8</v>
      </c>
      <c r="BZ6" s="14">
        <v>0</v>
      </c>
      <c r="CA6" s="14">
        <v>669</v>
      </c>
      <c r="CB6" s="14">
        <v>1370</v>
      </c>
      <c r="CC6" s="14">
        <v>20</v>
      </c>
      <c r="CD6" s="14">
        <v>133</v>
      </c>
      <c r="CE6" s="14">
        <v>24040</v>
      </c>
      <c r="CF6" s="14">
        <v>2805</v>
      </c>
      <c r="CG6" s="14">
        <v>43</v>
      </c>
      <c r="CH6" s="14">
        <v>2342</v>
      </c>
      <c r="CI6" s="14">
        <v>740</v>
      </c>
      <c r="CJ6" s="14">
        <v>205</v>
      </c>
      <c r="CK6" s="13">
        <v>945</v>
      </c>
      <c r="CL6" s="14">
        <v>414</v>
      </c>
      <c r="CM6" s="14">
        <v>15</v>
      </c>
      <c r="CN6" s="14">
        <v>0</v>
      </c>
      <c r="CO6" s="14">
        <v>1933</v>
      </c>
      <c r="CP6" s="14">
        <v>1737</v>
      </c>
      <c r="CQ6" s="13">
        <f aca="true" t="shared" si="2" ref="CQ6:CQ21">SUM(CP6,CO6)</f>
        <v>3670</v>
      </c>
      <c r="CR6" s="14">
        <v>2650</v>
      </c>
      <c r="CS6" s="14">
        <v>5</v>
      </c>
      <c r="CT6" s="14">
        <v>0</v>
      </c>
      <c r="CU6" s="14">
        <v>154</v>
      </c>
      <c r="CV6" s="14">
        <v>3236</v>
      </c>
      <c r="CW6" s="14">
        <v>64.5</v>
      </c>
      <c r="CX6" s="14">
        <v>82</v>
      </c>
      <c r="CY6" s="14">
        <v>205</v>
      </c>
      <c r="CZ6" s="14">
        <v>81</v>
      </c>
      <c r="DA6" s="14">
        <v>65</v>
      </c>
      <c r="DB6" s="14">
        <v>4403</v>
      </c>
      <c r="DC6" s="14">
        <v>351</v>
      </c>
    </row>
    <row r="7" spans="1:107" ht="15">
      <c r="A7" s="6" t="s">
        <v>173</v>
      </c>
      <c r="B7" s="7">
        <v>0</v>
      </c>
      <c r="C7" s="8">
        <f aca="true" t="shared" si="3" ref="C7:C27">D7+E7</f>
        <v>14.69</v>
      </c>
      <c r="D7" s="9">
        <v>13.69</v>
      </c>
      <c r="E7" s="9">
        <v>1</v>
      </c>
      <c r="F7" s="9">
        <v>31.25</v>
      </c>
      <c r="G7" s="9">
        <v>25.25</v>
      </c>
      <c r="H7" s="9">
        <v>0</v>
      </c>
      <c r="I7" s="9">
        <v>23.77</v>
      </c>
      <c r="J7" s="8">
        <f aca="true" t="shared" si="4" ref="J7:J27">C7+F7+H7+I7</f>
        <v>69.71</v>
      </c>
      <c r="K7" s="10">
        <v>1086322</v>
      </c>
      <c r="L7" s="10">
        <v>950242</v>
      </c>
      <c r="M7" s="11">
        <f aca="true" t="shared" si="5" ref="M7:M27">K7-L7</f>
        <v>136080</v>
      </c>
      <c r="N7" s="15">
        <v>1375040</v>
      </c>
      <c r="O7" s="11">
        <f aca="true" t="shared" si="6" ref="O7:O27">K7+N7</f>
        <v>2461362</v>
      </c>
      <c r="P7" s="10">
        <v>421139</v>
      </c>
      <c r="Q7" s="10">
        <v>208967</v>
      </c>
      <c r="R7" s="10">
        <v>202668</v>
      </c>
      <c r="S7" s="10">
        <v>6299</v>
      </c>
      <c r="T7" s="11">
        <f aca="true" t="shared" si="7" ref="T7:T27">U7+V7</f>
        <v>349507</v>
      </c>
      <c r="U7" s="10">
        <v>267983</v>
      </c>
      <c r="V7" s="10">
        <v>81524</v>
      </c>
      <c r="W7" s="10">
        <v>13213</v>
      </c>
      <c r="X7" s="10">
        <v>10373</v>
      </c>
      <c r="Y7" s="10">
        <v>490693</v>
      </c>
      <c r="Z7" s="10">
        <v>387167</v>
      </c>
      <c r="AA7" s="10">
        <v>6096</v>
      </c>
      <c r="AB7" s="10">
        <v>484</v>
      </c>
      <c r="AC7" s="11">
        <f aca="true" t="shared" si="8" ref="AC7:AC27">SUM(Q7,T7,W7,X7,Y7,AA7,AB7)</f>
        <v>1079333</v>
      </c>
      <c r="AD7" s="10">
        <v>11323</v>
      </c>
      <c r="AE7" s="10">
        <v>20244</v>
      </c>
      <c r="AF7" s="10">
        <v>168745</v>
      </c>
      <c r="AG7" s="10">
        <v>33038</v>
      </c>
      <c r="AH7" s="10">
        <v>54226</v>
      </c>
      <c r="AI7" s="11">
        <f t="shared" si="1"/>
        <v>4249410</v>
      </c>
      <c r="AJ7" s="10">
        <v>0</v>
      </c>
      <c r="AK7" s="11">
        <f aca="true" t="shared" si="9" ref="AK7:AK27">AJ7+AI7</f>
        <v>4249410</v>
      </c>
      <c r="AL7" s="13">
        <f aca="true" t="shared" si="10" ref="AL7:AL27">SUM(AN7,AR7,AS7,AT7)</f>
        <v>5981</v>
      </c>
      <c r="AM7" s="14">
        <v>13256</v>
      </c>
      <c r="AN7" s="14">
        <v>4701</v>
      </c>
      <c r="AO7" s="14" t="s">
        <v>174</v>
      </c>
      <c r="AP7" s="14">
        <v>4641</v>
      </c>
      <c r="AQ7" s="14">
        <v>60</v>
      </c>
      <c r="AR7" s="14">
        <v>1041</v>
      </c>
      <c r="AS7" s="14">
        <v>176</v>
      </c>
      <c r="AT7" s="14">
        <v>63</v>
      </c>
      <c r="AU7" s="14">
        <v>6176</v>
      </c>
      <c r="AV7" s="14">
        <v>0</v>
      </c>
      <c r="AW7" s="14">
        <v>85</v>
      </c>
      <c r="AX7" s="14">
        <v>85</v>
      </c>
      <c r="AY7" s="14">
        <v>83</v>
      </c>
      <c r="AZ7" s="14">
        <v>0</v>
      </c>
      <c r="BA7" s="14" t="s">
        <v>174</v>
      </c>
      <c r="BB7" s="14">
        <v>2228</v>
      </c>
      <c r="BC7" s="14">
        <v>1.5</v>
      </c>
      <c r="BD7" s="14">
        <v>850</v>
      </c>
      <c r="BE7" s="14">
        <v>21116</v>
      </c>
      <c r="BF7" s="14">
        <v>18</v>
      </c>
      <c r="BG7" s="14">
        <v>118</v>
      </c>
      <c r="BH7" s="14">
        <v>10</v>
      </c>
      <c r="BI7" s="14">
        <v>0</v>
      </c>
      <c r="BJ7" s="13">
        <f t="shared" si="0"/>
        <v>953276</v>
      </c>
      <c r="BK7" s="16" t="s">
        <v>174</v>
      </c>
      <c r="BL7" s="14">
        <v>729801</v>
      </c>
      <c r="BM7" s="14">
        <v>6331</v>
      </c>
      <c r="BN7" s="14">
        <v>206955</v>
      </c>
      <c r="BO7" s="14">
        <v>16520</v>
      </c>
      <c r="BP7" s="14">
        <v>0</v>
      </c>
      <c r="BQ7" s="14">
        <v>0</v>
      </c>
      <c r="BR7" s="14">
        <v>1163</v>
      </c>
      <c r="BS7" s="14">
        <v>1079</v>
      </c>
      <c r="BT7" s="14">
        <v>691</v>
      </c>
      <c r="BU7" s="14">
        <v>286</v>
      </c>
      <c r="BV7" s="14">
        <v>6778</v>
      </c>
      <c r="BW7" s="14">
        <v>1152671</v>
      </c>
      <c r="BX7" s="14">
        <v>923.5</v>
      </c>
      <c r="BY7" s="14">
        <v>162766</v>
      </c>
      <c r="BZ7" s="14">
        <v>143134</v>
      </c>
      <c r="CA7" s="14">
        <v>14126</v>
      </c>
      <c r="CB7" s="14">
        <v>11482</v>
      </c>
      <c r="CC7" s="14">
        <v>2199</v>
      </c>
      <c r="CD7" s="14">
        <v>1271904</v>
      </c>
      <c r="CE7" s="14">
        <v>78250</v>
      </c>
      <c r="CF7" s="14">
        <v>70894</v>
      </c>
      <c r="CG7" s="14">
        <v>101</v>
      </c>
      <c r="CH7" s="14">
        <v>47277</v>
      </c>
      <c r="CI7" s="14">
        <v>3244</v>
      </c>
      <c r="CJ7" s="14">
        <v>4989</v>
      </c>
      <c r="CK7" s="13">
        <f aca="true" t="shared" si="11" ref="CK7:CK27">SUM(CI7,CJ7)</f>
        <v>8233</v>
      </c>
      <c r="CL7" s="14">
        <v>5275</v>
      </c>
      <c r="CM7" s="14">
        <v>467</v>
      </c>
      <c r="CN7" s="14">
        <v>0</v>
      </c>
      <c r="CO7" s="14">
        <v>3797</v>
      </c>
      <c r="CP7" s="14">
        <v>4446</v>
      </c>
      <c r="CQ7" s="13">
        <v>8243</v>
      </c>
      <c r="CR7" s="14">
        <v>5143</v>
      </c>
      <c r="CS7" s="14">
        <v>1608</v>
      </c>
      <c r="CT7" s="14">
        <v>0</v>
      </c>
      <c r="CU7" s="14">
        <v>255</v>
      </c>
      <c r="CV7" s="14">
        <v>5156</v>
      </c>
      <c r="CW7" s="14">
        <v>24</v>
      </c>
      <c r="CX7" s="14">
        <v>76</v>
      </c>
      <c r="CY7" s="14">
        <v>96</v>
      </c>
      <c r="CZ7" s="14">
        <v>91</v>
      </c>
      <c r="DA7" s="14">
        <v>122.5</v>
      </c>
      <c r="DB7" s="14">
        <v>27329</v>
      </c>
      <c r="DC7" s="14">
        <v>410</v>
      </c>
    </row>
    <row r="8" spans="1:107" ht="15">
      <c r="A8" s="6" t="s">
        <v>175</v>
      </c>
      <c r="B8" s="7">
        <v>0</v>
      </c>
      <c r="C8" s="8">
        <f t="shared" si="3"/>
        <v>13</v>
      </c>
      <c r="D8" s="9">
        <v>10</v>
      </c>
      <c r="E8" s="9">
        <v>3</v>
      </c>
      <c r="F8" s="9">
        <v>15</v>
      </c>
      <c r="G8" s="9">
        <v>10</v>
      </c>
      <c r="H8" s="9">
        <v>0</v>
      </c>
      <c r="I8" s="9">
        <v>6</v>
      </c>
      <c r="J8" s="8">
        <f t="shared" si="4"/>
        <v>34</v>
      </c>
      <c r="K8" s="10">
        <v>1089023</v>
      </c>
      <c r="L8" s="10">
        <v>759743</v>
      </c>
      <c r="M8" s="11">
        <f t="shared" si="5"/>
        <v>329280</v>
      </c>
      <c r="N8" s="15">
        <v>725140</v>
      </c>
      <c r="O8" s="11">
        <f t="shared" si="6"/>
        <v>1814163</v>
      </c>
      <c r="P8" s="10">
        <v>80368</v>
      </c>
      <c r="Q8" s="10">
        <v>455405</v>
      </c>
      <c r="R8" s="10">
        <v>444721</v>
      </c>
      <c r="S8" s="10">
        <v>10684</v>
      </c>
      <c r="T8" s="11">
        <f t="shared" si="7"/>
        <v>174581</v>
      </c>
      <c r="U8" s="10">
        <v>129430</v>
      </c>
      <c r="V8" s="10">
        <v>45151</v>
      </c>
      <c r="W8" s="10">
        <v>0</v>
      </c>
      <c r="X8" s="10">
        <v>0</v>
      </c>
      <c r="Y8" s="10">
        <v>300370</v>
      </c>
      <c r="Z8" s="10" t="s">
        <v>171</v>
      </c>
      <c r="AA8" s="10">
        <v>1927</v>
      </c>
      <c r="AB8" s="10">
        <v>0</v>
      </c>
      <c r="AC8" s="11">
        <f t="shared" si="8"/>
        <v>932283</v>
      </c>
      <c r="AD8" s="10">
        <v>12050</v>
      </c>
      <c r="AE8" s="10">
        <v>606</v>
      </c>
      <c r="AF8" s="10">
        <v>59208</v>
      </c>
      <c r="AG8" s="10">
        <v>48800</v>
      </c>
      <c r="AH8" s="10">
        <v>58757</v>
      </c>
      <c r="AI8" s="11">
        <f>SUM(O8,P8,Q8,T8,W8,X8,Y8,AA8,AB8,AD8,AE8,AF8,AG8,AH8)</f>
        <v>3006235</v>
      </c>
      <c r="AJ8" s="10">
        <v>0</v>
      </c>
      <c r="AK8" s="11">
        <f t="shared" si="9"/>
        <v>3006235</v>
      </c>
      <c r="AL8" s="13">
        <f t="shared" si="10"/>
        <v>4639</v>
      </c>
      <c r="AM8" s="14">
        <v>0</v>
      </c>
      <c r="AN8" s="14">
        <v>4536</v>
      </c>
      <c r="AO8" s="14">
        <v>0</v>
      </c>
      <c r="AP8" s="14" t="s">
        <v>171</v>
      </c>
      <c r="AQ8" s="14" t="s">
        <v>171</v>
      </c>
      <c r="AR8" s="14">
        <v>0</v>
      </c>
      <c r="AS8" s="14">
        <v>103</v>
      </c>
      <c r="AT8" s="14" t="s">
        <v>171</v>
      </c>
      <c r="AU8" s="14">
        <v>221</v>
      </c>
      <c r="AV8" s="14">
        <v>3486</v>
      </c>
      <c r="AW8" s="14"/>
      <c r="AX8" s="14"/>
      <c r="AY8" s="14"/>
      <c r="AZ8" s="14"/>
      <c r="BA8" s="14"/>
      <c r="BB8" s="14">
        <v>3</v>
      </c>
      <c r="BC8" s="14">
        <v>0</v>
      </c>
      <c r="BD8" s="14">
        <v>0</v>
      </c>
      <c r="BE8" s="14">
        <v>0</v>
      </c>
      <c r="BF8" s="14" t="s">
        <v>171</v>
      </c>
      <c r="BG8" s="14" t="s">
        <v>171</v>
      </c>
      <c r="BH8" s="14" t="s">
        <v>171</v>
      </c>
      <c r="BI8" s="14" t="s">
        <v>171</v>
      </c>
      <c r="BJ8" s="13">
        <f t="shared" si="0"/>
        <v>438746</v>
      </c>
      <c r="BK8" s="14">
        <v>41243</v>
      </c>
      <c r="BL8" s="14">
        <v>438746</v>
      </c>
      <c r="BM8" s="14">
        <v>36862</v>
      </c>
      <c r="BN8" s="14"/>
      <c r="BO8" s="14"/>
      <c r="BP8" s="14"/>
      <c r="BQ8" s="14">
        <v>69940</v>
      </c>
      <c r="BR8" s="14">
        <v>751</v>
      </c>
      <c r="BS8" s="14" t="s">
        <v>171</v>
      </c>
      <c r="BT8" s="14">
        <v>584</v>
      </c>
      <c r="BU8" s="14">
        <v>167</v>
      </c>
      <c r="BV8" s="14">
        <v>6406</v>
      </c>
      <c r="BW8" s="14">
        <v>741446</v>
      </c>
      <c r="BX8" s="14">
        <v>2000</v>
      </c>
      <c r="BY8" s="14">
        <v>150</v>
      </c>
      <c r="BZ8" s="14">
        <v>821</v>
      </c>
      <c r="CA8" s="14" t="s">
        <v>171</v>
      </c>
      <c r="CB8" s="14" t="s">
        <v>171</v>
      </c>
      <c r="CC8" s="14" t="s">
        <v>171</v>
      </c>
      <c r="CD8" s="14" t="s">
        <v>171</v>
      </c>
      <c r="CE8" s="14">
        <v>23632</v>
      </c>
      <c r="CF8" s="14">
        <v>34167</v>
      </c>
      <c r="CG8" s="14">
        <v>160</v>
      </c>
      <c r="CH8" s="14">
        <v>12202</v>
      </c>
      <c r="CI8" s="14">
        <v>1892</v>
      </c>
      <c r="CJ8" s="14">
        <v>2765</v>
      </c>
      <c r="CK8" s="13">
        <f t="shared" si="11"/>
        <v>4657</v>
      </c>
      <c r="CL8" s="14">
        <v>3633</v>
      </c>
      <c r="CM8" s="14">
        <v>470</v>
      </c>
      <c r="CN8" s="14">
        <v>2507</v>
      </c>
      <c r="CO8" s="14">
        <v>1673</v>
      </c>
      <c r="CP8" s="14">
        <v>4303</v>
      </c>
      <c r="CQ8" s="13">
        <f t="shared" si="2"/>
        <v>5976</v>
      </c>
      <c r="CR8" s="14">
        <v>4385</v>
      </c>
      <c r="CS8" s="14">
        <v>311</v>
      </c>
      <c r="CT8" s="14">
        <v>1925</v>
      </c>
      <c r="CU8" s="14">
        <v>142</v>
      </c>
      <c r="CV8" s="14">
        <v>4105</v>
      </c>
      <c r="CW8" s="14">
        <v>0</v>
      </c>
      <c r="CX8" s="14">
        <v>0</v>
      </c>
      <c r="CY8" s="14">
        <v>1224</v>
      </c>
      <c r="CZ8" s="14">
        <v>84</v>
      </c>
      <c r="DA8" s="14">
        <v>79</v>
      </c>
      <c r="DB8" s="14">
        <v>8234</v>
      </c>
      <c r="DC8" s="14">
        <v>808</v>
      </c>
    </row>
    <row r="9" spans="1:107" ht="15">
      <c r="A9" s="6" t="s">
        <v>176</v>
      </c>
      <c r="B9" s="7">
        <v>1</v>
      </c>
      <c r="C9" s="8">
        <f t="shared" si="3"/>
        <v>16</v>
      </c>
      <c r="D9" s="9">
        <v>15</v>
      </c>
      <c r="E9" s="9">
        <v>1</v>
      </c>
      <c r="F9" s="9">
        <v>17.5</v>
      </c>
      <c r="G9" s="9">
        <v>14.5</v>
      </c>
      <c r="H9" s="9">
        <v>0</v>
      </c>
      <c r="I9" s="9">
        <v>11.6</v>
      </c>
      <c r="J9" s="8">
        <f t="shared" si="4"/>
        <v>45.1</v>
      </c>
      <c r="K9" s="10">
        <v>1212221</v>
      </c>
      <c r="L9" s="10">
        <v>1070081</v>
      </c>
      <c r="M9" s="11">
        <f t="shared" si="5"/>
        <v>142140</v>
      </c>
      <c r="N9" s="15">
        <v>720214</v>
      </c>
      <c r="O9" s="11">
        <f t="shared" si="6"/>
        <v>1932435</v>
      </c>
      <c r="P9" s="10">
        <v>155029</v>
      </c>
      <c r="Q9" s="10">
        <v>193007</v>
      </c>
      <c r="R9" s="10">
        <v>176754</v>
      </c>
      <c r="S9" s="10">
        <v>16253</v>
      </c>
      <c r="T9" s="11">
        <v>400814</v>
      </c>
      <c r="U9" s="10">
        <v>255313</v>
      </c>
      <c r="V9" s="10">
        <v>145501</v>
      </c>
      <c r="W9" s="10">
        <v>13528</v>
      </c>
      <c r="X9" s="10">
        <v>74916</v>
      </c>
      <c r="Y9" s="10">
        <v>459939</v>
      </c>
      <c r="Z9" s="10">
        <v>459939</v>
      </c>
      <c r="AA9" s="10">
        <v>34214</v>
      </c>
      <c r="AB9" s="10">
        <v>0</v>
      </c>
      <c r="AC9" s="11">
        <f>SUM(Q9,T9,W9,X9,Y9,,AA9,AB9)</f>
        <v>1176418</v>
      </c>
      <c r="AD9" s="10">
        <v>4336</v>
      </c>
      <c r="AE9" s="10" t="s">
        <v>171</v>
      </c>
      <c r="AF9" s="10">
        <v>62282</v>
      </c>
      <c r="AG9" s="10">
        <v>34732</v>
      </c>
      <c r="AH9" s="10">
        <v>101619</v>
      </c>
      <c r="AI9" s="11">
        <f t="shared" si="1"/>
        <v>3466851</v>
      </c>
      <c r="AJ9" s="10">
        <v>0</v>
      </c>
      <c r="AK9" s="11">
        <f t="shared" si="9"/>
        <v>3466851</v>
      </c>
      <c r="AL9" s="13">
        <f t="shared" si="10"/>
        <v>4677</v>
      </c>
      <c r="AM9" s="16">
        <v>7628</v>
      </c>
      <c r="AN9">
        <v>4387</v>
      </c>
      <c r="AO9" s="16">
        <v>4047</v>
      </c>
      <c r="AP9" s="14">
        <v>3324</v>
      </c>
      <c r="AQ9" s="14">
        <v>178</v>
      </c>
      <c r="AR9" s="14">
        <v>222</v>
      </c>
      <c r="AS9" s="14">
        <v>68</v>
      </c>
      <c r="AT9" s="14" t="s">
        <v>171</v>
      </c>
      <c r="AU9" s="14">
        <v>3474</v>
      </c>
      <c r="AV9">
        <v>108</v>
      </c>
      <c r="AW9" s="14">
        <v>0</v>
      </c>
      <c r="AX9" s="14">
        <v>13925</v>
      </c>
      <c r="AY9" s="14">
        <v>0</v>
      </c>
      <c r="AZ9" s="14">
        <v>0</v>
      </c>
      <c r="BA9" s="14">
        <v>689</v>
      </c>
      <c r="BB9">
        <v>56</v>
      </c>
      <c r="BC9" s="14">
        <v>0</v>
      </c>
      <c r="BD9">
        <v>3</v>
      </c>
      <c r="BE9" s="14">
        <v>1</v>
      </c>
      <c r="BF9" s="14">
        <v>280</v>
      </c>
      <c r="BG9" s="14">
        <v>392</v>
      </c>
      <c r="BH9" s="14">
        <v>13</v>
      </c>
      <c r="BI9" s="14">
        <v>0</v>
      </c>
      <c r="BJ9" s="13">
        <f t="shared" si="0"/>
        <v>917590</v>
      </c>
      <c r="BK9" s="14">
        <v>758689</v>
      </c>
      <c r="BL9" s="17">
        <v>801083</v>
      </c>
      <c r="BM9" s="17">
        <v>40280</v>
      </c>
      <c r="BN9" s="14">
        <v>99976</v>
      </c>
      <c r="BO9" s="14">
        <v>16531</v>
      </c>
      <c r="BP9" s="14" t="s">
        <v>171</v>
      </c>
      <c r="BQ9" s="14">
        <v>60704</v>
      </c>
      <c r="BR9" s="14">
        <v>1799</v>
      </c>
      <c r="BS9" s="14" t="s">
        <v>171</v>
      </c>
      <c r="BT9" s="14"/>
      <c r="BU9" s="14"/>
      <c r="BV9" s="14">
        <v>42289</v>
      </c>
      <c r="BW9" s="14">
        <v>873233</v>
      </c>
      <c r="BX9" s="14" t="s">
        <v>171</v>
      </c>
      <c r="BY9" s="14">
        <v>361</v>
      </c>
      <c r="BZ9" s="14">
        <v>9</v>
      </c>
      <c r="CA9" s="14">
        <v>23942</v>
      </c>
      <c r="CB9" s="14">
        <v>6498</v>
      </c>
      <c r="CC9" s="14">
        <v>1122</v>
      </c>
      <c r="CD9" s="14" t="s">
        <v>171</v>
      </c>
      <c r="CE9" s="14">
        <v>54096</v>
      </c>
      <c r="CF9" s="14">
        <v>29293</v>
      </c>
      <c r="CG9" s="14" t="s">
        <v>171</v>
      </c>
      <c r="CH9" s="14">
        <v>48563</v>
      </c>
      <c r="CI9" s="14">
        <v>2892</v>
      </c>
      <c r="CJ9" s="14">
        <v>1972</v>
      </c>
      <c r="CK9" s="13">
        <f t="shared" si="11"/>
        <v>4864</v>
      </c>
      <c r="CL9" s="14">
        <v>3020</v>
      </c>
      <c r="CM9" s="14">
        <v>440</v>
      </c>
      <c r="CN9" s="14">
        <v>7851</v>
      </c>
      <c r="CO9" s="14">
        <v>433</v>
      </c>
      <c r="CP9" s="14">
        <v>1924</v>
      </c>
      <c r="CQ9" s="13">
        <f t="shared" si="2"/>
        <v>2357</v>
      </c>
      <c r="CR9" s="14">
        <v>970</v>
      </c>
      <c r="CS9" s="14">
        <v>107</v>
      </c>
      <c r="CT9" s="14">
        <v>7789</v>
      </c>
      <c r="CU9" s="14">
        <v>115</v>
      </c>
      <c r="CV9" s="14" t="s">
        <v>171</v>
      </c>
      <c r="CW9" s="14">
        <v>660</v>
      </c>
      <c r="CX9" s="14">
        <v>972</v>
      </c>
      <c r="CY9" s="14" t="s">
        <v>171</v>
      </c>
      <c r="CZ9" s="14">
        <v>80</v>
      </c>
      <c r="DA9" s="14">
        <v>111</v>
      </c>
      <c r="DB9" s="14">
        <v>22449</v>
      </c>
      <c r="DC9" s="14">
        <v>588</v>
      </c>
    </row>
    <row r="10" spans="1:107" ht="15">
      <c r="A10" s="6" t="s">
        <v>177</v>
      </c>
      <c r="B10" s="7">
        <v>0</v>
      </c>
      <c r="C10" s="8">
        <f t="shared" si="3"/>
        <v>21.5</v>
      </c>
      <c r="D10" s="9">
        <v>19.5</v>
      </c>
      <c r="E10" s="9">
        <v>2</v>
      </c>
      <c r="F10" s="9">
        <v>46</v>
      </c>
      <c r="G10" s="9">
        <v>35</v>
      </c>
      <c r="H10" s="9">
        <v>0</v>
      </c>
      <c r="I10">
        <v>26.5</v>
      </c>
      <c r="J10" s="8">
        <f t="shared" si="4"/>
        <v>94</v>
      </c>
      <c r="K10" s="10">
        <v>2091018</v>
      </c>
      <c r="L10" s="10">
        <v>1954041</v>
      </c>
      <c r="M10" s="11">
        <f t="shared" si="5"/>
        <v>136977</v>
      </c>
      <c r="N10" s="18">
        <v>2041036</v>
      </c>
      <c r="O10" s="11">
        <f t="shared" si="6"/>
        <v>4132054</v>
      </c>
      <c r="P10" s="10">
        <v>459862</v>
      </c>
      <c r="Q10" s="10">
        <v>365791</v>
      </c>
      <c r="R10" s="10">
        <v>340791</v>
      </c>
      <c r="S10" s="10">
        <v>25000</v>
      </c>
      <c r="T10" s="11">
        <f t="shared" si="7"/>
        <v>685928</v>
      </c>
      <c r="U10" s="10">
        <v>514325</v>
      </c>
      <c r="V10" s="10">
        <v>171603</v>
      </c>
      <c r="W10" s="10">
        <v>67358</v>
      </c>
      <c r="X10" s="10">
        <v>30737</v>
      </c>
      <c r="Y10" s="10">
        <v>691051</v>
      </c>
      <c r="Z10" s="10">
        <v>534888</v>
      </c>
      <c r="AA10" s="10">
        <v>6988.7</v>
      </c>
      <c r="AB10" s="10">
        <v>3697</v>
      </c>
      <c r="AC10" s="11">
        <f t="shared" si="8"/>
        <v>1851550.7</v>
      </c>
      <c r="AD10" s="19">
        <v>20040</v>
      </c>
      <c r="AE10" s="10">
        <v>27528</v>
      </c>
      <c r="AF10" s="10">
        <v>209506</v>
      </c>
      <c r="AG10" s="10">
        <v>68795</v>
      </c>
      <c r="AH10" s="10">
        <v>151118</v>
      </c>
      <c r="AI10" s="11">
        <f t="shared" si="1"/>
        <v>6920453.7</v>
      </c>
      <c r="AJ10" s="10">
        <v>0</v>
      </c>
      <c r="AK10" s="11">
        <f t="shared" si="9"/>
        <v>6920453.7</v>
      </c>
      <c r="AL10" s="13">
        <f t="shared" si="10"/>
        <v>33327</v>
      </c>
      <c r="AM10" s="17">
        <v>63487</v>
      </c>
      <c r="AN10" s="17">
        <v>30272</v>
      </c>
      <c r="AO10" s="17">
        <v>34935</v>
      </c>
      <c r="AP10" s="14">
        <v>28934</v>
      </c>
      <c r="AQ10" s="14">
        <v>1338</v>
      </c>
      <c r="AR10" s="14">
        <v>1708</v>
      </c>
      <c r="AS10" s="14">
        <v>427</v>
      </c>
      <c r="AT10" s="14">
        <v>920</v>
      </c>
      <c r="AU10" s="14">
        <v>26318</v>
      </c>
      <c r="AV10" s="14">
        <v>3442</v>
      </c>
      <c r="AW10" s="14">
        <v>19</v>
      </c>
      <c r="AX10" s="14">
        <v>19</v>
      </c>
      <c r="AY10" s="14">
        <v>12</v>
      </c>
      <c r="AZ10" s="14">
        <v>7</v>
      </c>
      <c r="BA10" s="14">
        <v>9001</v>
      </c>
      <c r="BB10" s="14">
        <v>7197</v>
      </c>
      <c r="BC10" s="14">
        <v>55.72</v>
      </c>
      <c r="BD10" s="14">
        <v>1369</v>
      </c>
      <c r="BE10" s="14">
        <v>0</v>
      </c>
      <c r="BF10" s="14">
        <v>724</v>
      </c>
      <c r="BG10" s="14">
        <v>1729</v>
      </c>
      <c r="BH10" s="14">
        <v>231</v>
      </c>
      <c r="BI10" s="14">
        <v>0</v>
      </c>
      <c r="BJ10" s="13">
        <f t="shared" si="0"/>
        <v>1069613</v>
      </c>
      <c r="BK10" s="17">
        <f>850299</f>
        <v>850299</v>
      </c>
      <c r="BL10" s="17">
        <v>895644</v>
      </c>
      <c r="BM10" s="17">
        <v>41170</v>
      </c>
      <c r="BN10" s="14">
        <v>140778</v>
      </c>
      <c r="BO10" s="14">
        <v>10738</v>
      </c>
      <c r="BP10" s="14">
        <v>22453</v>
      </c>
      <c r="BQ10" s="14">
        <v>256741</v>
      </c>
      <c r="BR10" s="14">
        <v>2219</v>
      </c>
      <c r="BS10" s="14">
        <v>2211</v>
      </c>
      <c r="BT10" s="14">
        <v>1517</v>
      </c>
      <c r="BU10" s="14">
        <v>574</v>
      </c>
      <c r="BV10" s="14">
        <v>16270</v>
      </c>
      <c r="BW10" s="14">
        <v>1534870</v>
      </c>
      <c r="BX10" s="14">
        <v>2307.45</v>
      </c>
      <c r="BY10" s="14">
        <v>142768</v>
      </c>
      <c r="BZ10" s="14">
        <v>1824</v>
      </c>
      <c r="CA10" s="14">
        <v>80481</v>
      </c>
      <c r="CB10" s="14">
        <v>7143</v>
      </c>
      <c r="CC10" s="14">
        <v>13177</v>
      </c>
      <c r="CD10" s="14">
        <v>0</v>
      </c>
      <c r="CE10" s="14">
        <v>178577</v>
      </c>
      <c r="CF10" s="14">
        <v>3961</v>
      </c>
      <c r="CG10" s="14">
        <v>237</v>
      </c>
      <c r="CH10" s="14">
        <v>2420</v>
      </c>
      <c r="CI10" s="14">
        <v>5512</v>
      </c>
      <c r="CJ10" s="14">
        <v>1972</v>
      </c>
      <c r="CK10" s="13">
        <f t="shared" si="11"/>
        <v>7484</v>
      </c>
      <c r="CL10" s="14">
        <v>2772</v>
      </c>
      <c r="CM10" s="14">
        <v>340</v>
      </c>
      <c r="CN10" s="14">
        <v>2927</v>
      </c>
      <c r="CO10" s="14">
        <v>1906</v>
      </c>
      <c r="CP10" s="14">
        <v>6769</v>
      </c>
      <c r="CQ10" s="13">
        <f t="shared" si="2"/>
        <v>8675</v>
      </c>
      <c r="CR10" s="14">
        <v>2012</v>
      </c>
      <c r="CS10" s="14">
        <v>136</v>
      </c>
      <c r="CT10" s="14">
        <v>1211</v>
      </c>
      <c r="CU10" s="14">
        <v>200</v>
      </c>
      <c r="CV10" s="14">
        <v>4831</v>
      </c>
      <c r="CW10" s="14">
        <v>0</v>
      </c>
      <c r="CX10" s="14">
        <v>0</v>
      </c>
      <c r="CY10" s="14">
        <v>1516</v>
      </c>
      <c r="CZ10" s="14">
        <v>69.25</v>
      </c>
      <c r="DA10" s="14">
        <v>200.25</v>
      </c>
      <c r="DB10" s="14" t="s">
        <v>178</v>
      </c>
      <c r="DC10" s="17">
        <f>993+6</f>
        <v>999</v>
      </c>
    </row>
    <row r="11" spans="1:107" ht="15">
      <c r="A11" s="6" t="s">
        <v>179</v>
      </c>
      <c r="B11" s="7">
        <v>1</v>
      </c>
      <c r="C11" s="8">
        <f t="shared" si="3"/>
        <v>27.71</v>
      </c>
      <c r="D11" s="9">
        <v>27.71</v>
      </c>
      <c r="E11" s="9">
        <v>0</v>
      </c>
      <c r="F11" s="9">
        <v>36.76</v>
      </c>
      <c r="G11" s="9">
        <v>27.59</v>
      </c>
      <c r="H11" s="9">
        <v>0</v>
      </c>
      <c r="I11" s="9">
        <v>25.71</v>
      </c>
      <c r="J11" s="8">
        <f t="shared" si="4"/>
        <v>90.18</v>
      </c>
      <c r="K11" s="10">
        <v>2087360</v>
      </c>
      <c r="L11" s="10">
        <v>2087360</v>
      </c>
      <c r="M11" s="11">
        <v>0</v>
      </c>
      <c r="N11" s="15">
        <v>1617226</v>
      </c>
      <c r="O11" s="11">
        <f t="shared" si="6"/>
        <v>3704586</v>
      </c>
      <c r="P11" s="10">
        <v>483644</v>
      </c>
      <c r="Q11" s="10">
        <v>835017</v>
      </c>
      <c r="R11" s="10">
        <v>808504</v>
      </c>
      <c r="S11" s="10">
        <v>26513</v>
      </c>
      <c r="T11" s="11">
        <f t="shared" si="7"/>
        <v>620208</v>
      </c>
      <c r="U11" s="10">
        <v>573790</v>
      </c>
      <c r="V11" s="10">
        <v>46418</v>
      </c>
      <c r="W11" s="10">
        <v>24090</v>
      </c>
      <c r="X11" s="10">
        <v>18310</v>
      </c>
      <c r="Y11" s="10">
        <v>1368302</v>
      </c>
      <c r="Z11" s="10">
        <v>609803</v>
      </c>
      <c r="AA11" s="10">
        <v>163060</v>
      </c>
      <c r="AB11" s="10">
        <v>166</v>
      </c>
      <c r="AC11" s="11">
        <f t="shared" si="8"/>
        <v>3029153</v>
      </c>
      <c r="AD11" s="10">
        <v>16251</v>
      </c>
      <c r="AE11" s="10">
        <v>102460</v>
      </c>
      <c r="AF11" s="10">
        <v>412201</v>
      </c>
      <c r="AG11" s="10">
        <v>71760</v>
      </c>
      <c r="AH11" s="10">
        <v>287829</v>
      </c>
      <c r="AI11" s="11">
        <f>SUM(O11,P11,Q11,T11,W11,X11,Y11,AA11,AB11,AD11,AE11,AF11,AG11,AH11)</f>
        <v>8107884</v>
      </c>
      <c r="AJ11" s="10">
        <v>0</v>
      </c>
      <c r="AK11" s="11">
        <f t="shared" si="9"/>
        <v>8107884</v>
      </c>
      <c r="AL11" s="13">
        <f t="shared" si="10"/>
        <v>27183</v>
      </c>
      <c r="AM11" s="14">
        <v>25396</v>
      </c>
      <c r="AN11" s="14">
        <v>23190</v>
      </c>
      <c r="AO11" s="14">
        <v>3911</v>
      </c>
      <c r="AP11" s="14">
        <v>16421</v>
      </c>
      <c r="AQ11" s="14">
        <v>6769</v>
      </c>
      <c r="AR11" s="14">
        <v>494</v>
      </c>
      <c r="AS11" s="14">
        <v>466</v>
      </c>
      <c r="AT11" s="14">
        <v>3033</v>
      </c>
      <c r="AU11" s="14">
        <v>3237</v>
      </c>
      <c r="AV11" s="14">
        <v>0</v>
      </c>
      <c r="AW11" s="14">
        <v>45</v>
      </c>
      <c r="AX11" s="14">
        <v>45</v>
      </c>
      <c r="AY11" s="14">
        <v>21</v>
      </c>
      <c r="AZ11" s="14">
        <v>1</v>
      </c>
      <c r="BA11" s="14">
        <v>549</v>
      </c>
      <c r="BB11" s="14">
        <v>289</v>
      </c>
      <c r="BC11" s="14">
        <v>1</v>
      </c>
      <c r="BD11" s="14">
        <v>23</v>
      </c>
      <c r="BE11" s="14">
        <v>4</v>
      </c>
      <c r="BF11" s="14">
        <v>82</v>
      </c>
      <c r="BG11" s="14">
        <v>492</v>
      </c>
      <c r="BH11" s="14">
        <v>15</v>
      </c>
      <c r="BI11" s="14">
        <v>391</v>
      </c>
      <c r="BJ11" s="13">
        <f t="shared" si="0"/>
        <v>1282517</v>
      </c>
      <c r="BK11" s="14">
        <v>894213</v>
      </c>
      <c r="BL11" s="14">
        <v>1171535</v>
      </c>
      <c r="BM11" s="14">
        <v>28261</v>
      </c>
      <c r="BN11" s="14">
        <v>76181</v>
      </c>
      <c r="BO11" s="14">
        <v>20466</v>
      </c>
      <c r="BP11" s="14">
        <v>14335</v>
      </c>
      <c r="BQ11" s="14">
        <v>0</v>
      </c>
      <c r="BR11" s="14">
        <v>2067</v>
      </c>
      <c r="BS11" s="14">
        <v>2052</v>
      </c>
      <c r="BT11" s="14">
        <v>1170</v>
      </c>
      <c r="BU11" s="14">
        <v>150</v>
      </c>
      <c r="BV11" s="14">
        <v>9331</v>
      </c>
      <c r="BW11" s="14">
        <v>1149155</v>
      </c>
      <c r="BX11" s="14">
        <v>981</v>
      </c>
      <c r="BY11" s="14">
        <v>10067</v>
      </c>
      <c r="BZ11" s="14">
        <v>20028</v>
      </c>
      <c r="CA11" s="14">
        <v>21890</v>
      </c>
      <c r="CB11" s="14">
        <v>7908</v>
      </c>
      <c r="CC11" s="14">
        <v>3384</v>
      </c>
      <c r="CD11" s="14">
        <v>6472</v>
      </c>
      <c r="CE11" s="14">
        <v>209493</v>
      </c>
      <c r="CF11" s="14">
        <v>195632</v>
      </c>
      <c r="CG11" s="14">
        <v>1442</v>
      </c>
      <c r="CH11" s="14">
        <v>9773</v>
      </c>
      <c r="CI11" s="14">
        <v>6317</v>
      </c>
      <c r="CJ11" s="14">
        <v>8712</v>
      </c>
      <c r="CK11" s="13">
        <f t="shared" si="11"/>
        <v>15029</v>
      </c>
      <c r="CL11" s="14">
        <v>5913</v>
      </c>
      <c r="CM11" s="14">
        <v>659</v>
      </c>
      <c r="CN11" s="14">
        <v>9789</v>
      </c>
      <c r="CO11" s="14">
        <v>20674</v>
      </c>
      <c r="CP11" s="14">
        <v>11022</v>
      </c>
      <c r="CQ11" s="13">
        <f t="shared" si="2"/>
        <v>31696</v>
      </c>
      <c r="CR11" s="14">
        <v>12007</v>
      </c>
      <c r="CS11" s="14">
        <v>1086</v>
      </c>
      <c r="CT11" s="14">
        <v>9042</v>
      </c>
      <c r="CU11" s="14">
        <v>684</v>
      </c>
      <c r="CV11" s="14">
        <v>18645</v>
      </c>
      <c r="CW11" s="14">
        <v>15</v>
      </c>
      <c r="CX11" s="14">
        <v>6</v>
      </c>
      <c r="CY11" s="14">
        <v>339</v>
      </c>
      <c r="CZ11" s="14">
        <v>83.5</v>
      </c>
      <c r="DA11" s="14">
        <v>176</v>
      </c>
      <c r="DB11" s="14">
        <v>38978</v>
      </c>
      <c r="DC11" s="14">
        <v>1150</v>
      </c>
    </row>
    <row r="12" spans="1:107" ht="15">
      <c r="A12" s="6" t="s">
        <v>180</v>
      </c>
      <c r="B12" s="7">
        <v>0</v>
      </c>
      <c r="C12" s="8">
        <f t="shared" si="3"/>
        <v>13.5</v>
      </c>
      <c r="D12" s="9">
        <v>10.5</v>
      </c>
      <c r="E12" s="9">
        <v>3</v>
      </c>
      <c r="F12" s="9">
        <v>16.75</v>
      </c>
      <c r="G12" s="9">
        <v>12.75</v>
      </c>
      <c r="H12" s="9">
        <v>0</v>
      </c>
      <c r="I12" s="9">
        <v>8.95</v>
      </c>
      <c r="J12" s="8">
        <f t="shared" si="4"/>
        <v>39.2</v>
      </c>
      <c r="K12" s="10">
        <v>1059711</v>
      </c>
      <c r="L12" s="10">
        <v>956142</v>
      </c>
      <c r="M12" s="11">
        <f t="shared" si="5"/>
        <v>103569</v>
      </c>
      <c r="N12" s="15">
        <v>893423</v>
      </c>
      <c r="O12" s="11">
        <f t="shared" si="6"/>
        <v>1953134</v>
      </c>
      <c r="P12" s="10">
        <v>92253</v>
      </c>
      <c r="Q12" s="10">
        <v>120248</v>
      </c>
      <c r="R12" s="10">
        <v>120248</v>
      </c>
      <c r="S12" s="10">
        <v>0</v>
      </c>
      <c r="T12" s="11">
        <f t="shared" si="7"/>
        <v>108211</v>
      </c>
      <c r="U12" s="10">
        <v>85436</v>
      </c>
      <c r="V12" s="10">
        <v>22775</v>
      </c>
      <c r="W12" s="10">
        <v>15239</v>
      </c>
      <c r="X12" s="10">
        <v>7878</v>
      </c>
      <c r="Y12" s="10">
        <v>418245</v>
      </c>
      <c r="Z12" s="10">
        <v>418245</v>
      </c>
      <c r="AA12" s="10">
        <v>7748</v>
      </c>
      <c r="AB12" s="10">
        <v>0</v>
      </c>
      <c r="AC12" s="11">
        <f t="shared" si="8"/>
        <v>677569</v>
      </c>
      <c r="AD12" s="10">
        <v>2900</v>
      </c>
      <c r="AE12" s="10">
        <v>53024</v>
      </c>
      <c r="AF12" s="10">
        <v>140401</v>
      </c>
      <c r="AG12" s="10">
        <v>31646</v>
      </c>
      <c r="AH12" s="10">
        <v>117651</v>
      </c>
      <c r="AI12" s="11">
        <f t="shared" si="1"/>
        <v>3068578</v>
      </c>
      <c r="AJ12" s="10">
        <v>745306</v>
      </c>
      <c r="AK12" s="11">
        <f t="shared" si="9"/>
        <v>3813884</v>
      </c>
      <c r="AL12" s="13">
        <f t="shared" si="10"/>
        <v>3006</v>
      </c>
      <c r="AM12" s="14" t="s">
        <v>171</v>
      </c>
      <c r="AN12" s="14">
        <v>2683</v>
      </c>
      <c r="AO12" s="14">
        <v>7546</v>
      </c>
      <c r="AP12" s="14">
        <v>936</v>
      </c>
      <c r="AQ12" s="14">
        <v>7729</v>
      </c>
      <c r="AR12" s="14">
        <v>254</v>
      </c>
      <c r="AS12" s="14">
        <v>3</v>
      </c>
      <c r="AT12" s="14">
        <v>66</v>
      </c>
      <c r="AU12" s="14">
        <v>4120</v>
      </c>
      <c r="AV12" s="14">
        <v>1256</v>
      </c>
      <c r="AW12" s="14">
        <v>0</v>
      </c>
      <c r="AX12" s="14">
        <v>0</v>
      </c>
      <c r="AY12" s="14">
        <v>0</v>
      </c>
      <c r="AZ12" s="14">
        <v>0</v>
      </c>
      <c r="BA12" s="14">
        <v>3660</v>
      </c>
      <c r="BB12" s="14">
        <v>1489</v>
      </c>
      <c r="BC12" s="14">
        <v>12</v>
      </c>
      <c r="BD12" s="14">
        <v>701</v>
      </c>
      <c r="BE12" s="14">
        <v>0</v>
      </c>
      <c r="BF12" s="14">
        <v>761</v>
      </c>
      <c r="BG12" s="14">
        <v>485</v>
      </c>
      <c r="BH12" s="14">
        <v>153</v>
      </c>
      <c r="BI12" s="14">
        <v>3237</v>
      </c>
      <c r="BJ12" s="13">
        <f t="shared" si="0"/>
        <v>575566</v>
      </c>
      <c r="BK12" s="14" t="s">
        <v>171</v>
      </c>
      <c r="BL12" s="14">
        <v>517694</v>
      </c>
      <c r="BM12" s="14">
        <v>39763</v>
      </c>
      <c r="BN12" s="14">
        <v>43998</v>
      </c>
      <c r="BO12" s="14">
        <v>11260</v>
      </c>
      <c r="BP12" s="14">
        <v>2614</v>
      </c>
      <c r="BQ12" s="14">
        <v>390114</v>
      </c>
      <c r="BR12" s="14">
        <v>1093</v>
      </c>
      <c r="BS12" s="14">
        <v>792</v>
      </c>
      <c r="BT12" s="14">
        <v>668</v>
      </c>
      <c r="BU12" s="14">
        <v>196</v>
      </c>
      <c r="BV12" s="14">
        <v>9415</v>
      </c>
      <c r="BW12" s="14">
        <v>603245</v>
      </c>
      <c r="BX12" s="14">
        <v>9820</v>
      </c>
      <c r="BY12" s="14">
        <v>30802</v>
      </c>
      <c r="BZ12" s="14">
        <v>8262</v>
      </c>
      <c r="CA12" s="14">
        <v>16458</v>
      </c>
      <c r="CB12" s="14">
        <v>7298</v>
      </c>
      <c r="CC12" s="14">
        <v>1691</v>
      </c>
      <c r="CD12" s="14">
        <v>339283</v>
      </c>
      <c r="CE12" s="14">
        <v>88049</v>
      </c>
      <c r="CF12" s="14">
        <v>83564</v>
      </c>
      <c r="CG12" s="14">
        <v>108</v>
      </c>
      <c r="CH12" s="14">
        <v>198325</v>
      </c>
      <c r="CI12" s="14">
        <v>2642</v>
      </c>
      <c r="CJ12" s="14">
        <v>3485</v>
      </c>
      <c r="CK12" s="13">
        <f t="shared" si="11"/>
        <v>6127</v>
      </c>
      <c r="CL12" s="14">
        <v>3072</v>
      </c>
      <c r="CM12" s="14">
        <v>217</v>
      </c>
      <c r="CN12" s="14">
        <v>0</v>
      </c>
      <c r="CO12" s="14">
        <v>3059</v>
      </c>
      <c r="CP12" s="14">
        <v>4187</v>
      </c>
      <c r="CQ12" s="13">
        <f t="shared" si="2"/>
        <v>7246</v>
      </c>
      <c r="CR12" s="14">
        <v>3622</v>
      </c>
      <c r="CS12" s="14">
        <v>288</v>
      </c>
      <c r="CT12" s="14">
        <v>0</v>
      </c>
      <c r="CU12" s="14">
        <v>84</v>
      </c>
      <c r="CV12" s="14">
        <v>2411</v>
      </c>
      <c r="CW12" s="14">
        <v>0</v>
      </c>
      <c r="CX12" s="14">
        <v>0</v>
      </c>
      <c r="CY12" s="14">
        <v>0</v>
      </c>
      <c r="CZ12" s="14">
        <v>94</v>
      </c>
      <c r="DA12" s="14">
        <v>93</v>
      </c>
      <c r="DB12" s="14">
        <v>16376</v>
      </c>
      <c r="DC12" s="14">
        <v>246</v>
      </c>
    </row>
    <row r="13" spans="1:107" ht="15">
      <c r="A13" s="6" t="s">
        <v>181</v>
      </c>
      <c r="B13" s="7">
        <v>1</v>
      </c>
      <c r="C13" s="8">
        <f t="shared" si="3"/>
        <v>38</v>
      </c>
      <c r="D13" s="9">
        <v>24</v>
      </c>
      <c r="E13" s="9">
        <v>14</v>
      </c>
      <c r="F13" s="9">
        <v>27</v>
      </c>
      <c r="G13" s="9">
        <v>22</v>
      </c>
      <c r="H13" s="9">
        <v>5</v>
      </c>
      <c r="I13" s="9">
        <v>17.7</v>
      </c>
      <c r="J13" s="8">
        <f t="shared" si="4"/>
        <v>87.7</v>
      </c>
      <c r="K13" s="10">
        <v>2572654</v>
      </c>
      <c r="L13" s="10">
        <v>1689068</v>
      </c>
      <c r="M13" s="11">
        <f t="shared" si="5"/>
        <v>883586</v>
      </c>
      <c r="N13" s="15">
        <v>1385783</v>
      </c>
      <c r="O13" s="11">
        <f t="shared" si="6"/>
        <v>3958437</v>
      </c>
      <c r="P13" s="10">
        <v>368510</v>
      </c>
      <c r="Q13" s="10">
        <v>313886</v>
      </c>
      <c r="R13" s="10">
        <v>278035</v>
      </c>
      <c r="S13" s="10">
        <v>35851</v>
      </c>
      <c r="T13" s="11">
        <f t="shared" si="7"/>
        <v>419694</v>
      </c>
      <c r="U13" s="10">
        <v>328099</v>
      </c>
      <c r="V13" s="10">
        <v>91595</v>
      </c>
      <c r="W13" s="10">
        <v>17575</v>
      </c>
      <c r="X13" s="10">
        <v>42423</v>
      </c>
      <c r="Y13" s="10">
        <v>1395130</v>
      </c>
      <c r="Z13" s="10">
        <v>287619</v>
      </c>
      <c r="AA13" s="10">
        <v>38760</v>
      </c>
      <c r="AB13" s="10">
        <v>17131</v>
      </c>
      <c r="AC13" s="11">
        <f t="shared" si="8"/>
        <v>2244599</v>
      </c>
      <c r="AD13" s="10">
        <v>10654</v>
      </c>
      <c r="AE13" s="10">
        <v>181525</v>
      </c>
      <c r="AF13" s="10">
        <v>1190290</v>
      </c>
      <c r="AG13" s="10">
        <v>129889</v>
      </c>
      <c r="AH13" s="10">
        <v>866957</v>
      </c>
      <c r="AI13" s="11">
        <f t="shared" si="1"/>
        <v>8950861</v>
      </c>
      <c r="AJ13" s="10">
        <v>0</v>
      </c>
      <c r="AK13" s="11">
        <f t="shared" si="9"/>
        <v>8950861</v>
      </c>
      <c r="AL13" s="13">
        <f t="shared" si="10"/>
        <v>20438</v>
      </c>
      <c r="AM13" s="14">
        <v>5874</v>
      </c>
      <c r="AN13" s="14">
        <v>6768</v>
      </c>
      <c r="AO13" s="14">
        <v>2708</v>
      </c>
      <c r="AP13" s="14">
        <v>6321</v>
      </c>
      <c r="AQ13" s="14">
        <v>447</v>
      </c>
      <c r="AR13" s="14">
        <v>3079</v>
      </c>
      <c r="AS13" s="14">
        <v>474</v>
      </c>
      <c r="AT13" s="14">
        <v>10117</v>
      </c>
      <c r="AU13" s="14">
        <v>47270</v>
      </c>
      <c r="AV13" s="14">
        <v>0</v>
      </c>
      <c r="AW13" s="14">
        <v>53</v>
      </c>
      <c r="AX13" s="14">
        <v>37</v>
      </c>
      <c r="AY13" s="14">
        <v>53</v>
      </c>
      <c r="AZ13" s="14">
        <v>11</v>
      </c>
      <c r="BA13" s="14">
        <v>9051</v>
      </c>
      <c r="BB13" s="14">
        <v>118</v>
      </c>
      <c r="BC13" s="14">
        <v>84</v>
      </c>
      <c r="BD13" s="14">
        <v>869</v>
      </c>
      <c r="BE13" s="14">
        <v>0</v>
      </c>
      <c r="BF13" s="14">
        <v>1408</v>
      </c>
      <c r="BG13" s="14">
        <v>477</v>
      </c>
      <c r="BH13" s="14">
        <v>0</v>
      </c>
      <c r="BI13" s="14">
        <v>0</v>
      </c>
      <c r="BJ13" s="13">
        <f t="shared" si="0"/>
        <v>1079104</v>
      </c>
      <c r="BK13" s="14">
        <v>970101</v>
      </c>
      <c r="BL13" s="14">
        <v>785404</v>
      </c>
      <c r="BM13" s="14">
        <v>93482</v>
      </c>
      <c r="BN13" s="14">
        <v>249011</v>
      </c>
      <c r="BO13" s="14">
        <v>34572</v>
      </c>
      <c r="BP13" s="14">
        <v>10117</v>
      </c>
      <c r="BQ13" s="14">
        <v>0</v>
      </c>
      <c r="BR13" s="14">
        <v>2177</v>
      </c>
      <c r="BS13" s="14">
        <v>821</v>
      </c>
      <c r="BT13" s="14">
        <v>2118</v>
      </c>
      <c r="BU13" s="14">
        <v>1342</v>
      </c>
      <c r="BV13" s="14">
        <v>29489</v>
      </c>
      <c r="BW13" s="14">
        <v>1503301</v>
      </c>
      <c r="BX13" s="14">
        <v>128610</v>
      </c>
      <c r="BY13" s="14">
        <v>51191</v>
      </c>
      <c r="BZ13" s="14">
        <v>13884</v>
      </c>
      <c r="CA13" s="14">
        <v>19689</v>
      </c>
      <c r="CB13" s="14">
        <v>18032</v>
      </c>
      <c r="CC13" s="14">
        <v>0</v>
      </c>
      <c r="CD13" s="14">
        <v>0</v>
      </c>
      <c r="CE13" s="14">
        <v>203412</v>
      </c>
      <c r="CF13" s="14">
        <v>60788</v>
      </c>
      <c r="CG13" s="14">
        <v>2466</v>
      </c>
      <c r="CH13" s="14">
        <v>59698</v>
      </c>
      <c r="CI13" s="14">
        <v>1798</v>
      </c>
      <c r="CJ13" s="14">
        <v>2778</v>
      </c>
      <c r="CK13" s="13">
        <f t="shared" si="11"/>
        <v>4576</v>
      </c>
      <c r="CL13" s="14">
        <v>2544</v>
      </c>
      <c r="CM13" s="14">
        <v>193</v>
      </c>
      <c r="CN13" s="14">
        <v>11844</v>
      </c>
      <c r="CO13" s="14">
        <v>4107</v>
      </c>
      <c r="CP13" s="14">
        <v>12308</v>
      </c>
      <c r="CQ13" s="13">
        <f t="shared" si="2"/>
        <v>16415</v>
      </c>
      <c r="CR13" s="14">
        <v>5115</v>
      </c>
      <c r="CS13" s="14">
        <v>466</v>
      </c>
      <c r="CT13" s="14">
        <v>26199</v>
      </c>
      <c r="CU13" s="14">
        <v>565</v>
      </c>
      <c r="CV13" s="14">
        <v>13002</v>
      </c>
      <c r="CW13" s="14">
        <v>562</v>
      </c>
      <c r="CX13" s="14">
        <v>10654</v>
      </c>
      <c r="CY13" s="14">
        <v>328</v>
      </c>
      <c r="CZ13" s="14">
        <v>93</v>
      </c>
      <c r="DA13" s="14">
        <v>160</v>
      </c>
      <c r="DB13" s="14">
        <v>36980</v>
      </c>
      <c r="DC13" s="14">
        <v>649</v>
      </c>
    </row>
    <row r="14" spans="1:107" ht="15">
      <c r="A14" s="6" t="s">
        <v>182</v>
      </c>
      <c r="B14" s="7">
        <v>0</v>
      </c>
      <c r="C14" s="8">
        <f t="shared" si="3"/>
        <v>18</v>
      </c>
      <c r="D14" s="9">
        <v>15</v>
      </c>
      <c r="E14" s="9">
        <v>3</v>
      </c>
      <c r="F14" s="9">
        <v>20.5</v>
      </c>
      <c r="G14" s="9">
        <v>15</v>
      </c>
      <c r="H14" s="9">
        <v>1</v>
      </c>
      <c r="I14" s="9">
        <v>18.1</v>
      </c>
      <c r="J14" s="8">
        <f t="shared" si="4"/>
        <v>57.6</v>
      </c>
      <c r="K14" s="10">
        <v>1601480</v>
      </c>
      <c r="L14" s="10">
        <v>1234737</v>
      </c>
      <c r="M14" s="11">
        <f t="shared" si="5"/>
        <v>366743</v>
      </c>
      <c r="N14" s="15">
        <v>909468</v>
      </c>
      <c r="O14" s="11">
        <f t="shared" si="6"/>
        <v>2510948</v>
      </c>
      <c r="P14" s="10">
        <v>295171</v>
      </c>
      <c r="Q14" s="10">
        <v>222976</v>
      </c>
      <c r="R14" s="10">
        <v>222376</v>
      </c>
      <c r="S14" s="10">
        <v>600</v>
      </c>
      <c r="T14" s="11">
        <f t="shared" si="7"/>
        <v>288152</v>
      </c>
      <c r="U14" s="10">
        <v>222713</v>
      </c>
      <c r="V14" s="10">
        <v>65439</v>
      </c>
      <c r="W14" s="10">
        <v>77</v>
      </c>
      <c r="X14" s="10">
        <v>756</v>
      </c>
      <c r="Y14" s="10">
        <v>561262</v>
      </c>
      <c r="Z14" s="10">
        <v>561262</v>
      </c>
      <c r="AA14" s="10">
        <v>1471</v>
      </c>
      <c r="AB14" s="10">
        <v>0</v>
      </c>
      <c r="AC14" s="11">
        <f t="shared" si="8"/>
        <v>1074694</v>
      </c>
      <c r="AD14" s="10">
        <v>23148</v>
      </c>
      <c r="AE14" s="10">
        <v>100396</v>
      </c>
      <c r="AF14" s="10">
        <v>189000</v>
      </c>
      <c r="AG14" s="10">
        <v>237771</v>
      </c>
      <c r="AH14" s="10"/>
      <c r="AI14" s="11">
        <f t="shared" si="1"/>
        <v>4431128</v>
      </c>
      <c r="AJ14" s="10">
        <v>957057</v>
      </c>
      <c r="AK14" s="11">
        <f t="shared" si="9"/>
        <v>5388185</v>
      </c>
      <c r="AL14" s="13">
        <f t="shared" si="10"/>
        <v>6965</v>
      </c>
      <c r="AM14" s="14">
        <v>8116</v>
      </c>
      <c r="AN14" s="14">
        <v>5639</v>
      </c>
      <c r="AO14" s="14">
        <v>4296</v>
      </c>
      <c r="AP14" s="14">
        <v>4405</v>
      </c>
      <c r="AQ14" s="14">
        <v>1234</v>
      </c>
      <c r="AR14" s="14">
        <v>1228</v>
      </c>
      <c r="AS14" s="14">
        <v>98</v>
      </c>
      <c r="AT14" s="14">
        <v>0</v>
      </c>
      <c r="AU14" s="14">
        <v>3188</v>
      </c>
      <c r="AV14" s="14">
        <v>730</v>
      </c>
      <c r="AW14" s="14">
        <v>2</v>
      </c>
      <c r="AX14" s="14">
        <v>2</v>
      </c>
      <c r="AY14" s="14">
        <v>2</v>
      </c>
      <c r="AZ14" s="14">
        <v>0</v>
      </c>
      <c r="BA14" s="14">
        <v>2850</v>
      </c>
      <c r="BB14" s="14">
        <v>4</v>
      </c>
      <c r="BC14" s="14">
        <v>0</v>
      </c>
      <c r="BD14" s="14">
        <v>4</v>
      </c>
      <c r="BE14" s="14">
        <v>0</v>
      </c>
      <c r="BF14" s="14">
        <v>132</v>
      </c>
      <c r="BG14" s="14">
        <v>93</v>
      </c>
      <c r="BH14" s="14">
        <v>96</v>
      </c>
      <c r="BI14" s="14">
        <v>0</v>
      </c>
      <c r="BJ14" s="13">
        <f t="shared" si="0"/>
        <v>1211091</v>
      </c>
      <c r="BK14" s="14">
        <v>737933</v>
      </c>
      <c r="BL14" s="14">
        <v>982670</v>
      </c>
      <c r="BM14" s="14">
        <v>38951</v>
      </c>
      <c r="BN14" s="14">
        <v>196784</v>
      </c>
      <c r="BO14" s="14">
        <v>31618</v>
      </c>
      <c r="BP14" s="14">
        <v>19</v>
      </c>
      <c r="BQ14" s="14">
        <v>928903</v>
      </c>
      <c r="BR14" s="14">
        <v>718</v>
      </c>
      <c r="BS14" s="14">
        <v>703</v>
      </c>
      <c r="BT14" s="14">
        <v>715</v>
      </c>
      <c r="BU14" s="14">
        <v>2</v>
      </c>
      <c r="BV14" s="14">
        <v>26104</v>
      </c>
      <c r="BW14" s="14">
        <v>1109804</v>
      </c>
      <c r="BX14" s="14">
        <v>0</v>
      </c>
      <c r="BY14" s="14">
        <v>291</v>
      </c>
      <c r="BZ14" s="14">
        <v>21811</v>
      </c>
      <c r="CA14" s="14">
        <v>3569</v>
      </c>
      <c r="CB14" s="14">
        <v>8243</v>
      </c>
      <c r="CC14" s="14">
        <v>2115</v>
      </c>
      <c r="CD14" s="14">
        <v>0</v>
      </c>
      <c r="CE14" s="14">
        <v>101927</v>
      </c>
      <c r="CF14" s="14">
        <v>196044</v>
      </c>
      <c r="CG14" s="14">
        <v>524</v>
      </c>
      <c r="CH14" s="14">
        <v>100496</v>
      </c>
      <c r="CI14" s="14">
        <v>3410</v>
      </c>
      <c r="CJ14" s="14">
        <v>4735</v>
      </c>
      <c r="CK14" s="13">
        <f t="shared" si="11"/>
        <v>8145</v>
      </c>
      <c r="CL14" s="14">
        <v>4704</v>
      </c>
      <c r="CM14" s="14">
        <v>578</v>
      </c>
      <c r="CN14" s="14">
        <v>0</v>
      </c>
      <c r="CO14" s="14">
        <v>4638</v>
      </c>
      <c r="CP14" s="14">
        <v>3634</v>
      </c>
      <c r="CQ14" s="13">
        <f t="shared" si="2"/>
        <v>8272</v>
      </c>
      <c r="CR14" s="14">
        <v>4544</v>
      </c>
      <c r="CS14" s="14">
        <v>795</v>
      </c>
      <c r="CT14" s="14">
        <v>0</v>
      </c>
      <c r="CU14" s="14">
        <v>684</v>
      </c>
      <c r="CV14" s="14">
        <v>17794</v>
      </c>
      <c r="CW14" s="14">
        <v>50</v>
      </c>
      <c r="CX14" s="14">
        <v>52</v>
      </c>
      <c r="CY14" s="14">
        <v>782</v>
      </c>
      <c r="CZ14" s="14">
        <v>85</v>
      </c>
      <c r="DA14" s="14">
        <v>113</v>
      </c>
      <c r="DB14" s="14">
        <v>26266</v>
      </c>
      <c r="DC14" s="14">
        <v>958</v>
      </c>
    </row>
    <row r="15" spans="1:107" ht="15">
      <c r="A15" s="6" t="s">
        <v>183</v>
      </c>
      <c r="B15" s="7">
        <v>2</v>
      </c>
      <c r="C15" s="8">
        <f t="shared" si="3"/>
        <v>4</v>
      </c>
      <c r="D15" s="9">
        <v>4</v>
      </c>
      <c r="E15" s="9">
        <v>0</v>
      </c>
      <c r="F15" s="9">
        <v>1</v>
      </c>
      <c r="G15" s="9">
        <v>1</v>
      </c>
      <c r="H15" s="9">
        <v>0</v>
      </c>
      <c r="I15" s="9">
        <v>2</v>
      </c>
      <c r="J15" s="8">
        <f t="shared" si="4"/>
        <v>7</v>
      </c>
      <c r="K15" s="10">
        <v>246347</v>
      </c>
      <c r="L15" s="10">
        <v>246347</v>
      </c>
      <c r="M15" s="11">
        <v>0</v>
      </c>
      <c r="N15" s="15">
        <v>50051</v>
      </c>
      <c r="O15" s="11">
        <f t="shared" si="6"/>
        <v>296398</v>
      </c>
      <c r="P15" s="10">
        <v>21747</v>
      </c>
      <c r="Q15" s="10">
        <v>62581</v>
      </c>
      <c r="R15" s="10">
        <v>62581</v>
      </c>
      <c r="S15" s="10">
        <v>0</v>
      </c>
      <c r="T15" s="11">
        <f t="shared" si="7"/>
        <v>41466</v>
      </c>
      <c r="U15" s="10">
        <v>41466</v>
      </c>
      <c r="V15" s="10">
        <v>0</v>
      </c>
      <c r="W15" s="10">
        <v>0</v>
      </c>
      <c r="X15" s="10">
        <v>1399</v>
      </c>
      <c r="Y15" s="10">
        <v>18676</v>
      </c>
      <c r="Z15" s="10">
        <v>18676</v>
      </c>
      <c r="AA15" s="10">
        <v>0</v>
      </c>
      <c r="AB15" s="10">
        <v>0</v>
      </c>
      <c r="AC15" s="11">
        <f t="shared" si="8"/>
        <v>124122</v>
      </c>
      <c r="AD15" s="10">
        <v>0</v>
      </c>
      <c r="AE15" s="10">
        <v>26918</v>
      </c>
      <c r="AF15" s="10">
        <v>4714</v>
      </c>
      <c r="AG15" s="10">
        <v>0</v>
      </c>
      <c r="AH15" s="10">
        <v>31525</v>
      </c>
      <c r="AI15" s="11">
        <f t="shared" si="1"/>
        <v>505424</v>
      </c>
      <c r="AJ15" s="10">
        <v>122419</v>
      </c>
      <c r="AK15" s="11">
        <f t="shared" si="9"/>
        <v>627843</v>
      </c>
      <c r="AL15" s="13">
        <f t="shared" si="10"/>
        <v>1297</v>
      </c>
      <c r="AM15" s="14">
        <v>1297</v>
      </c>
      <c r="AN15" s="14">
        <v>1177</v>
      </c>
      <c r="AO15" s="14">
        <v>1178</v>
      </c>
      <c r="AP15" s="14">
        <v>59</v>
      </c>
      <c r="AQ15" s="14">
        <v>144</v>
      </c>
      <c r="AR15" s="14">
        <v>120</v>
      </c>
      <c r="AS15" s="14">
        <v>0</v>
      </c>
      <c r="AT15" s="14">
        <v>0</v>
      </c>
      <c r="AU15" s="14">
        <v>60</v>
      </c>
      <c r="AV15" s="14" t="s">
        <v>171</v>
      </c>
      <c r="AW15" s="14">
        <v>0</v>
      </c>
      <c r="AX15" s="14">
        <v>0</v>
      </c>
      <c r="AY15" s="14">
        <v>0</v>
      </c>
      <c r="AZ15" s="14">
        <v>0</v>
      </c>
      <c r="BA15" s="14">
        <v>15830</v>
      </c>
      <c r="BB15" s="14">
        <v>0</v>
      </c>
      <c r="BC15" s="14">
        <v>0</v>
      </c>
      <c r="BD15" s="14">
        <v>0</v>
      </c>
      <c r="BE15" s="14">
        <v>0</v>
      </c>
      <c r="BF15" s="14">
        <v>4</v>
      </c>
      <c r="BG15" s="14">
        <v>383</v>
      </c>
      <c r="BH15" s="14">
        <v>4</v>
      </c>
      <c r="BI15" s="14">
        <v>0</v>
      </c>
      <c r="BJ15" s="13">
        <f t="shared" si="0"/>
        <v>39176</v>
      </c>
      <c r="BK15" s="14">
        <v>31995</v>
      </c>
      <c r="BL15" s="14">
        <v>38691</v>
      </c>
      <c r="BM15" s="14">
        <v>6696</v>
      </c>
      <c r="BN15" s="14">
        <v>485</v>
      </c>
      <c r="BO15" s="14">
        <v>0</v>
      </c>
      <c r="BP15" s="14">
        <v>0</v>
      </c>
      <c r="BQ15" s="14" t="s">
        <v>171</v>
      </c>
      <c r="BR15" s="14">
        <v>260</v>
      </c>
      <c r="BS15" s="14">
        <v>260</v>
      </c>
      <c r="BT15" s="14">
        <v>237</v>
      </c>
      <c r="BU15" s="14">
        <v>0</v>
      </c>
      <c r="BV15" s="14">
        <v>38806</v>
      </c>
      <c r="BW15" s="14">
        <v>20682</v>
      </c>
      <c r="BX15" s="14">
        <v>566</v>
      </c>
      <c r="BY15" s="14">
        <v>151</v>
      </c>
      <c r="BZ15" s="14">
        <v>29</v>
      </c>
      <c r="CA15" s="14">
        <v>33</v>
      </c>
      <c r="CB15" s="14">
        <v>966</v>
      </c>
      <c r="CC15" s="14">
        <v>11</v>
      </c>
      <c r="CD15" s="14">
        <v>0</v>
      </c>
      <c r="CE15" s="14">
        <v>10940</v>
      </c>
      <c r="CF15" s="14">
        <v>1124</v>
      </c>
      <c r="CG15" s="14">
        <v>0</v>
      </c>
      <c r="CH15" s="14">
        <v>5030</v>
      </c>
      <c r="CI15" s="14">
        <v>173</v>
      </c>
      <c r="CJ15" s="14">
        <v>22</v>
      </c>
      <c r="CK15" s="13">
        <f t="shared" si="11"/>
        <v>195</v>
      </c>
      <c r="CL15" s="14">
        <v>71</v>
      </c>
      <c r="CM15" s="14">
        <v>20</v>
      </c>
      <c r="CN15" s="14">
        <v>0</v>
      </c>
      <c r="CO15" s="14">
        <v>468</v>
      </c>
      <c r="CP15" s="14">
        <v>57</v>
      </c>
      <c r="CQ15" s="13">
        <f t="shared" si="2"/>
        <v>525</v>
      </c>
      <c r="CR15" s="14">
        <v>313</v>
      </c>
      <c r="CS15" s="14">
        <v>35</v>
      </c>
      <c r="CT15" s="14">
        <v>0</v>
      </c>
      <c r="CU15" s="14">
        <v>46</v>
      </c>
      <c r="CV15" s="14">
        <v>1107</v>
      </c>
      <c r="CW15" s="14">
        <v>118</v>
      </c>
      <c r="CX15" s="14">
        <v>80</v>
      </c>
      <c r="CY15" s="14">
        <v>0</v>
      </c>
      <c r="CZ15" s="14">
        <v>79</v>
      </c>
      <c r="DA15" s="14">
        <v>65</v>
      </c>
      <c r="DB15" s="14">
        <v>2844</v>
      </c>
      <c r="DC15" s="14">
        <v>29.4</v>
      </c>
    </row>
    <row r="16" spans="1:107" ht="15">
      <c r="A16" s="6" t="s">
        <v>184</v>
      </c>
      <c r="B16" s="7">
        <v>0</v>
      </c>
      <c r="C16" s="8">
        <f t="shared" si="3"/>
        <v>8.29</v>
      </c>
      <c r="D16" s="9">
        <v>8.29</v>
      </c>
      <c r="E16" s="9">
        <v>0</v>
      </c>
      <c r="F16" s="9">
        <v>6.61</v>
      </c>
      <c r="G16" s="9">
        <v>5.53</v>
      </c>
      <c r="H16" s="9">
        <v>0</v>
      </c>
      <c r="I16" s="9">
        <v>1.34</v>
      </c>
      <c r="J16" s="8">
        <f t="shared" si="4"/>
        <v>16.24</v>
      </c>
      <c r="K16" s="10">
        <v>697158</v>
      </c>
      <c r="L16" s="10">
        <v>697158</v>
      </c>
      <c r="M16" s="11">
        <f t="shared" si="5"/>
        <v>0</v>
      </c>
      <c r="N16" s="15">
        <v>297961</v>
      </c>
      <c r="O16" s="11">
        <f t="shared" si="6"/>
        <v>995119</v>
      </c>
      <c r="P16" s="10">
        <v>22248</v>
      </c>
      <c r="Q16" s="10">
        <v>101892</v>
      </c>
      <c r="R16" s="10">
        <v>76875</v>
      </c>
      <c r="S16" s="10">
        <v>14317</v>
      </c>
      <c r="T16" s="11">
        <f t="shared" si="7"/>
        <v>60065</v>
      </c>
      <c r="U16" s="10">
        <v>51144</v>
      </c>
      <c r="V16" s="10">
        <v>8921</v>
      </c>
      <c r="W16" s="10">
        <v>0</v>
      </c>
      <c r="X16" s="10">
        <v>4391</v>
      </c>
      <c r="Y16" s="10">
        <v>83466</v>
      </c>
      <c r="Z16" s="10">
        <v>83466</v>
      </c>
      <c r="AA16" s="10">
        <v>19849</v>
      </c>
      <c r="AB16" s="10">
        <v>0</v>
      </c>
      <c r="AC16" s="11">
        <f t="shared" si="8"/>
        <v>269663</v>
      </c>
      <c r="AD16" s="10">
        <v>48198</v>
      </c>
      <c r="AE16" s="10">
        <v>345</v>
      </c>
      <c r="AF16" s="10">
        <v>17962</v>
      </c>
      <c r="AG16" s="10">
        <v>13266</v>
      </c>
      <c r="AH16" s="10">
        <v>30659</v>
      </c>
      <c r="AI16" s="11">
        <f t="shared" si="1"/>
        <v>1397460</v>
      </c>
      <c r="AJ16" s="10">
        <v>0</v>
      </c>
      <c r="AK16" s="11">
        <f t="shared" si="9"/>
        <v>1397460</v>
      </c>
      <c r="AL16" s="13">
        <f t="shared" si="10"/>
        <v>4036</v>
      </c>
      <c r="AM16" s="14">
        <v>3053</v>
      </c>
      <c r="AN16" s="14">
        <v>1883</v>
      </c>
      <c r="AO16" s="14">
        <v>1528</v>
      </c>
      <c r="AP16" s="14">
        <v>1628</v>
      </c>
      <c r="AQ16" s="14">
        <v>255</v>
      </c>
      <c r="AR16" s="14">
        <v>2119</v>
      </c>
      <c r="AS16" s="14">
        <v>34</v>
      </c>
      <c r="AT16" s="14">
        <v>0</v>
      </c>
      <c r="AU16" s="14">
        <v>40</v>
      </c>
      <c r="AV16" s="14">
        <v>7723</v>
      </c>
      <c r="AW16" s="14">
        <v>3</v>
      </c>
      <c r="AX16" s="14">
        <v>0</v>
      </c>
      <c r="AY16" s="14">
        <v>0</v>
      </c>
      <c r="AZ16" s="14">
        <v>0</v>
      </c>
      <c r="BA16" s="14">
        <v>1756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49</v>
      </c>
      <c r="BH16" s="14">
        <v>0</v>
      </c>
      <c r="BI16" s="14">
        <v>118</v>
      </c>
      <c r="BJ16" s="13">
        <f t="shared" si="0"/>
        <v>76033</v>
      </c>
      <c r="BK16" s="14" t="s">
        <v>171</v>
      </c>
      <c r="BL16" s="14">
        <v>66334</v>
      </c>
      <c r="BM16" s="14">
        <v>6666</v>
      </c>
      <c r="BN16" s="14">
        <v>9262</v>
      </c>
      <c r="BO16" s="14">
        <v>399</v>
      </c>
      <c r="BP16" s="14">
        <v>38</v>
      </c>
      <c r="BQ16" s="14">
        <v>14904</v>
      </c>
      <c r="BR16" s="14">
        <v>223</v>
      </c>
      <c r="BS16" s="14">
        <v>223</v>
      </c>
      <c r="BT16" s="14">
        <v>154</v>
      </c>
      <c r="BU16" s="14">
        <v>66</v>
      </c>
      <c r="BV16" s="14">
        <v>13072</v>
      </c>
      <c r="BW16" s="14">
        <v>175</v>
      </c>
      <c r="BX16" s="14">
        <v>469</v>
      </c>
      <c r="BY16" s="14">
        <v>1</v>
      </c>
      <c r="BZ16" s="14">
        <v>0</v>
      </c>
      <c r="CA16" s="14">
        <v>213</v>
      </c>
      <c r="CB16" s="14">
        <v>2328</v>
      </c>
      <c r="CC16" s="14">
        <v>127</v>
      </c>
      <c r="CD16" s="14">
        <v>269</v>
      </c>
      <c r="CE16" s="14">
        <v>22765</v>
      </c>
      <c r="CF16" s="14">
        <v>6179</v>
      </c>
      <c r="CG16" s="14">
        <v>0</v>
      </c>
      <c r="CH16" s="14">
        <v>5203</v>
      </c>
      <c r="CI16" s="14">
        <v>1169</v>
      </c>
      <c r="CJ16" s="14">
        <v>307</v>
      </c>
      <c r="CK16" s="13">
        <f t="shared" si="11"/>
        <v>1476</v>
      </c>
      <c r="CL16" s="14">
        <v>1010</v>
      </c>
      <c r="CM16" s="14">
        <v>230</v>
      </c>
      <c r="CN16" s="14" t="s">
        <v>171</v>
      </c>
      <c r="CO16" s="14">
        <v>1798</v>
      </c>
      <c r="CP16" s="14">
        <v>3362</v>
      </c>
      <c r="CQ16" s="13">
        <f t="shared" si="2"/>
        <v>5160</v>
      </c>
      <c r="CR16" s="14">
        <v>2380</v>
      </c>
      <c r="CS16" s="14">
        <v>397</v>
      </c>
      <c r="CT16" s="14" t="s">
        <v>171</v>
      </c>
      <c r="CU16" s="14">
        <v>205</v>
      </c>
      <c r="CV16" s="14">
        <v>3268</v>
      </c>
      <c r="CW16" s="14">
        <v>170</v>
      </c>
      <c r="CX16" s="14">
        <v>875</v>
      </c>
      <c r="CY16" s="14">
        <v>94</v>
      </c>
      <c r="CZ16" s="14">
        <v>68</v>
      </c>
      <c r="DA16" s="14">
        <v>58</v>
      </c>
      <c r="DB16" s="14">
        <v>2585</v>
      </c>
      <c r="DC16" s="14">
        <v>159</v>
      </c>
    </row>
    <row r="17" spans="1:107" ht="15">
      <c r="A17" s="6" t="s">
        <v>185</v>
      </c>
      <c r="B17" s="7">
        <v>0</v>
      </c>
      <c r="C17" s="8">
        <f t="shared" si="3"/>
        <v>31</v>
      </c>
      <c r="D17" s="9">
        <v>29</v>
      </c>
      <c r="E17" s="9">
        <v>2</v>
      </c>
      <c r="F17" s="9">
        <v>57</v>
      </c>
      <c r="G17" s="9">
        <v>31</v>
      </c>
      <c r="H17" s="9">
        <v>0</v>
      </c>
      <c r="I17" s="9">
        <v>48</v>
      </c>
      <c r="J17" s="8">
        <f t="shared" si="4"/>
        <v>136</v>
      </c>
      <c r="K17" s="20">
        <v>2520743</v>
      </c>
      <c r="L17" s="20">
        <v>2320571</v>
      </c>
      <c r="M17" s="11">
        <f t="shared" si="5"/>
        <v>200172</v>
      </c>
      <c r="N17" s="15">
        <v>2428249</v>
      </c>
      <c r="O17" s="11">
        <f t="shared" si="6"/>
        <v>4948992</v>
      </c>
      <c r="P17" s="10">
        <v>813267</v>
      </c>
      <c r="Q17" s="10">
        <v>992538</v>
      </c>
      <c r="R17" s="10">
        <v>969138</v>
      </c>
      <c r="S17" s="10">
        <v>23400</v>
      </c>
      <c r="T17" s="11">
        <f t="shared" si="7"/>
        <v>760748</v>
      </c>
      <c r="U17" s="10">
        <v>399235</v>
      </c>
      <c r="V17" s="10">
        <v>361513</v>
      </c>
      <c r="W17" s="10">
        <v>40949</v>
      </c>
      <c r="X17" s="10">
        <v>74549</v>
      </c>
      <c r="Y17" s="10">
        <v>1195208</v>
      </c>
      <c r="Z17" s="10">
        <v>296598</v>
      </c>
      <c r="AA17" s="10">
        <v>0</v>
      </c>
      <c r="AB17" s="10">
        <v>0</v>
      </c>
      <c r="AC17" s="11">
        <f t="shared" si="8"/>
        <v>3063992</v>
      </c>
      <c r="AD17" s="10">
        <v>55191</v>
      </c>
      <c r="AE17" s="10">
        <v>133134</v>
      </c>
      <c r="AF17" s="10">
        <v>247407</v>
      </c>
      <c r="AG17" s="10">
        <v>120000</v>
      </c>
      <c r="AH17" s="10">
        <v>324371</v>
      </c>
      <c r="AI17" s="11">
        <f t="shared" si="1"/>
        <v>9706354</v>
      </c>
      <c r="AJ17" s="10">
        <v>0</v>
      </c>
      <c r="AK17" s="11">
        <f t="shared" si="9"/>
        <v>9706354</v>
      </c>
      <c r="AL17" s="13">
        <f t="shared" si="10"/>
        <v>16489</v>
      </c>
      <c r="AM17" s="14">
        <v>148939</v>
      </c>
      <c r="AN17" s="14">
        <v>13009</v>
      </c>
      <c r="AO17" s="14">
        <v>137188</v>
      </c>
      <c r="AP17" s="14">
        <v>8459</v>
      </c>
      <c r="AQ17" s="14">
        <v>4550</v>
      </c>
      <c r="AR17" s="14">
        <v>3306</v>
      </c>
      <c r="AS17" s="14">
        <v>550</v>
      </c>
      <c r="AT17" s="14">
        <v>-376</v>
      </c>
      <c r="AU17" s="14">
        <v>0</v>
      </c>
      <c r="AV17" s="14">
        <v>0</v>
      </c>
      <c r="AW17" s="14">
        <v>-141</v>
      </c>
      <c r="AX17" s="14">
        <v>-141</v>
      </c>
      <c r="AY17" s="14">
        <v>-112</v>
      </c>
      <c r="AZ17" s="14">
        <v>-29</v>
      </c>
      <c r="BA17" s="14">
        <v>0</v>
      </c>
      <c r="BB17" s="14">
        <v>2146</v>
      </c>
      <c r="BC17" s="14">
        <v>37</v>
      </c>
      <c r="BD17" s="14">
        <v>0</v>
      </c>
      <c r="BE17" s="14">
        <v>0</v>
      </c>
      <c r="BF17" s="14">
        <v>879</v>
      </c>
      <c r="BG17" s="14">
        <v>1379</v>
      </c>
      <c r="BH17" s="14">
        <v>34</v>
      </c>
      <c r="BI17" s="14">
        <v>0</v>
      </c>
      <c r="BJ17" s="13">
        <f t="shared" si="0"/>
        <v>1385864</v>
      </c>
      <c r="BK17" s="14">
        <v>972876</v>
      </c>
      <c r="BL17" s="14">
        <v>1105954</v>
      </c>
      <c r="BM17" s="14">
        <v>153911</v>
      </c>
      <c r="BN17" s="14">
        <v>252197</v>
      </c>
      <c r="BO17" s="14">
        <v>15142</v>
      </c>
      <c r="BP17" s="14">
        <v>12571</v>
      </c>
      <c r="BQ17" s="14">
        <v>0</v>
      </c>
      <c r="BR17" s="14">
        <v>2691</v>
      </c>
      <c r="BS17" s="14">
        <v>2691</v>
      </c>
      <c r="BT17" s="14">
        <v>1584</v>
      </c>
      <c r="BU17" s="14">
        <v>1107</v>
      </c>
      <c r="BV17" s="14">
        <v>24566</v>
      </c>
      <c r="BW17" s="14">
        <v>3174127</v>
      </c>
      <c r="BX17" s="14">
        <v>4242</v>
      </c>
      <c r="BY17" s="14">
        <v>0</v>
      </c>
      <c r="BZ17" s="14">
        <v>59780</v>
      </c>
      <c r="CA17" s="14">
        <v>14130</v>
      </c>
      <c r="CB17" s="14">
        <v>12702</v>
      </c>
      <c r="CC17" s="14">
        <v>1115</v>
      </c>
      <c r="CD17" s="14">
        <v>0</v>
      </c>
      <c r="CE17" s="14">
        <v>261462</v>
      </c>
      <c r="CF17" s="14">
        <v>161504</v>
      </c>
      <c r="CG17" s="14">
        <v>0</v>
      </c>
      <c r="CH17" s="14">
        <v>12234</v>
      </c>
      <c r="CI17" s="14">
        <v>1876</v>
      </c>
      <c r="CJ17" s="14">
        <v>6296</v>
      </c>
      <c r="CK17" s="13">
        <f t="shared" si="11"/>
        <v>8172</v>
      </c>
      <c r="CL17" s="14">
        <v>6543</v>
      </c>
      <c r="CM17" s="14">
        <v>280</v>
      </c>
      <c r="CN17" s="14">
        <v>0</v>
      </c>
      <c r="CO17" s="14">
        <v>3384</v>
      </c>
      <c r="CP17" s="14">
        <v>4004</v>
      </c>
      <c r="CQ17" s="13">
        <f t="shared" si="2"/>
        <v>7388</v>
      </c>
      <c r="CR17" s="14">
        <v>4186</v>
      </c>
      <c r="CS17" s="14">
        <v>420</v>
      </c>
      <c r="CT17" s="14">
        <v>0</v>
      </c>
      <c r="CU17" s="14">
        <v>1068</v>
      </c>
      <c r="CV17" s="14">
        <v>26826</v>
      </c>
      <c r="CW17" s="14">
        <v>0</v>
      </c>
      <c r="CX17" s="14">
        <v>0</v>
      </c>
      <c r="CY17" s="14">
        <v>2112</v>
      </c>
      <c r="CZ17" s="14">
        <v>90</v>
      </c>
      <c r="DA17" s="14">
        <v>183</v>
      </c>
      <c r="DB17" s="14">
        <v>38521</v>
      </c>
      <c r="DC17" s="14">
        <v>1610</v>
      </c>
    </row>
    <row r="18" spans="1:107" ht="15">
      <c r="A18" s="6" t="s">
        <v>186</v>
      </c>
      <c r="B18" s="7">
        <v>0</v>
      </c>
      <c r="C18" s="8">
        <f t="shared" si="3"/>
        <v>14.21</v>
      </c>
      <c r="D18" s="9">
        <v>14.21</v>
      </c>
      <c r="E18" s="9">
        <v>0</v>
      </c>
      <c r="F18" s="9">
        <v>33.93</v>
      </c>
      <c r="G18" s="9">
        <v>20.5</v>
      </c>
      <c r="H18" s="9">
        <v>0</v>
      </c>
      <c r="I18" s="9">
        <v>7.04</v>
      </c>
      <c r="J18" s="8">
        <f t="shared" si="4"/>
        <v>55.18</v>
      </c>
      <c r="K18" s="10">
        <v>1198795</v>
      </c>
      <c r="L18" s="10">
        <v>1198795</v>
      </c>
      <c r="M18" s="11">
        <f t="shared" si="5"/>
        <v>0</v>
      </c>
      <c r="N18" s="15">
        <v>1493813</v>
      </c>
      <c r="O18" s="11">
        <f t="shared" si="6"/>
        <v>2692608</v>
      </c>
      <c r="P18" s="10">
        <v>134239</v>
      </c>
      <c r="Q18" s="10">
        <v>315463</v>
      </c>
      <c r="R18" s="10">
        <v>303223</v>
      </c>
      <c r="S18" s="10">
        <v>12240</v>
      </c>
      <c r="T18" s="11">
        <f t="shared" si="7"/>
        <v>450096</v>
      </c>
      <c r="U18" s="10">
        <v>228027</v>
      </c>
      <c r="V18" s="10">
        <v>222069</v>
      </c>
      <c r="W18" s="10">
        <v>20626</v>
      </c>
      <c r="X18" s="10">
        <v>14346</v>
      </c>
      <c r="Y18" s="10">
        <v>716401</v>
      </c>
      <c r="Z18" s="10">
        <v>658485</v>
      </c>
      <c r="AA18" s="10">
        <v>50133</v>
      </c>
      <c r="AB18" s="10">
        <v>0</v>
      </c>
      <c r="AC18" s="11">
        <f t="shared" si="8"/>
        <v>1567065</v>
      </c>
      <c r="AD18" s="10">
        <v>3154</v>
      </c>
      <c r="AE18" s="10">
        <v>52548</v>
      </c>
      <c r="AF18" s="10">
        <v>286484</v>
      </c>
      <c r="AG18" s="10">
        <v>52500</v>
      </c>
      <c r="AH18" s="10">
        <v>285134</v>
      </c>
      <c r="AI18" s="11">
        <f t="shared" si="1"/>
        <v>5073732</v>
      </c>
      <c r="AJ18" s="10">
        <v>615605</v>
      </c>
      <c r="AK18" s="11">
        <f t="shared" si="9"/>
        <v>5689337</v>
      </c>
      <c r="AL18" s="13">
        <f t="shared" si="10"/>
        <v>8962</v>
      </c>
      <c r="AM18" s="14">
        <v>18806</v>
      </c>
      <c r="AN18" s="14">
        <v>8659</v>
      </c>
      <c r="AO18" s="14">
        <v>12323</v>
      </c>
      <c r="AP18" s="14">
        <v>8445</v>
      </c>
      <c r="AQ18" s="14">
        <v>214</v>
      </c>
      <c r="AR18" s="14">
        <v>156</v>
      </c>
      <c r="AS18" s="14">
        <v>147</v>
      </c>
      <c r="AT18" s="14">
        <v>0</v>
      </c>
      <c r="AU18" s="14">
        <v>4812</v>
      </c>
      <c r="AV18" s="14">
        <v>0</v>
      </c>
      <c r="AW18" s="14">
        <v>62</v>
      </c>
      <c r="AX18" s="14">
        <v>24</v>
      </c>
      <c r="AY18" s="14">
        <v>43</v>
      </c>
      <c r="AZ18" s="14">
        <v>19</v>
      </c>
      <c r="BA18" s="14">
        <v>992</v>
      </c>
      <c r="BB18" s="14">
        <v>2041</v>
      </c>
      <c r="BC18" s="14">
        <v>38</v>
      </c>
      <c r="BD18" s="14">
        <v>15</v>
      </c>
      <c r="BE18" s="14">
        <v>0</v>
      </c>
      <c r="BF18" s="14">
        <v>547</v>
      </c>
      <c r="BG18" s="14">
        <v>703</v>
      </c>
      <c r="BH18" s="14">
        <v>21</v>
      </c>
      <c r="BI18" s="14">
        <v>6329</v>
      </c>
      <c r="BJ18" s="13">
        <f t="shared" si="0"/>
        <v>757460</v>
      </c>
      <c r="BK18" s="14">
        <v>509423</v>
      </c>
      <c r="BL18" s="14">
        <v>647545</v>
      </c>
      <c r="BM18" s="14">
        <v>15897</v>
      </c>
      <c r="BN18" s="14">
        <v>94293</v>
      </c>
      <c r="BO18" s="14">
        <v>15622</v>
      </c>
      <c r="BP18" s="14">
        <v>0</v>
      </c>
      <c r="BQ18" s="14">
        <v>0</v>
      </c>
      <c r="BR18" s="14">
        <v>3411</v>
      </c>
      <c r="BS18" s="14">
        <v>2290</v>
      </c>
      <c r="BT18" s="14">
        <v>1441</v>
      </c>
      <c r="BU18" s="14">
        <v>1855</v>
      </c>
      <c r="BV18" s="14">
        <v>5034</v>
      </c>
      <c r="BW18" s="14">
        <v>1423615</v>
      </c>
      <c r="BX18" s="14">
        <v>1442</v>
      </c>
      <c r="BY18" s="14">
        <v>1113</v>
      </c>
      <c r="BZ18" s="14">
        <v>17</v>
      </c>
      <c r="CA18" s="14">
        <v>2790</v>
      </c>
      <c r="CB18" s="14">
        <v>7219</v>
      </c>
      <c r="CC18" s="14">
        <v>298</v>
      </c>
      <c r="CD18" s="14">
        <v>6360</v>
      </c>
      <c r="CE18" s="14">
        <v>95863</v>
      </c>
      <c r="CF18" s="14">
        <v>58991</v>
      </c>
      <c r="CG18" s="14">
        <v>5260</v>
      </c>
      <c r="CH18" s="14">
        <v>24290</v>
      </c>
      <c r="CI18" s="14">
        <v>2889</v>
      </c>
      <c r="CJ18" s="14">
        <v>2125</v>
      </c>
      <c r="CK18" s="13">
        <f t="shared" si="11"/>
        <v>5014</v>
      </c>
      <c r="CL18" s="14">
        <v>2833</v>
      </c>
      <c r="CM18" s="14">
        <v>418</v>
      </c>
      <c r="CN18" s="14">
        <v>8381</v>
      </c>
      <c r="CO18" s="14">
        <v>768</v>
      </c>
      <c r="CP18" s="14">
        <v>4890</v>
      </c>
      <c r="CQ18" s="13">
        <f t="shared" si="2"/>
        <v>5658</v>
      </c>
      <c r="CR18" s="14">
        <v>3543</v>
      </c>
      <c r="CS18" s="14">
        <v>763</v>
      </c>
      <c r="CT18" s="14">
        <v>6652</v>
      </c>
      <c r="CU18" s="14">
        <v>278</v>
      </c>
      <c r="CV18" s="14">
        <v>11738</v>
      </c>
      <c r="CW18" s="14">
        <v>0</v>
      </c>
      <c r="CX18" s="14">
        <v>0</v>
      </c>
      <c r="CY18" s="14">
        <v>1545</v>
      </c>
      <c r="CZ18" s="14">
        <v>87</v>
      </c>
      <c r="DA18" s="14">
        <v>83</v>
      </c>
      <c r="DB18" s="14">
        <v>12755</v>
      </c>
      <c r="DC18" s="14">
        <v>395</v>
      </c>
    </row>
    <row r="19" spans="1:107" ht="15">
      <c r="A19" s="6" t="s">
        <v>187</v>
      </c>
      <c r="B19" s="7">
        <v>0</v>
      </c>
      <c r="C19" s="8">
        <f t="shared" si="3"/>
        <v>30.23</v>
      </c>
      <c r="D19" s="9">
        <v>30.23</v>
      </c>
      <c r="E19" s="9">
        <v>0</v>
      </c>
      <c r="F19" s="9">
        <v>50.14</v>
      </c>
      <c r="G19" s="9">
        <v>34.07</v>
      </c>
      <c r="H19" s="9">
        <v>0</v>
      </c>
      <c r="I19" s="9">
        <v>29.1229267157485</v>
      </c>
      <c r="J19" s="8">
        <f t="shared" si="4"/>
        <v>109.4929267157485</v>
      </c>
      <c r="K19" s="10">
        <v>2489453</v>
      </c>
      <c r="L19" s="10">
        <v>2489453</v>
      </c>
      <c r="M19" s="11">
        <f t="shared" si="5"/>
        <v>0</v>
      </c>
      <c r="N19" s="15">
        <v>2256244</v>
      </c>
      <c r="O19" s="11">
        <f t="shared" si="6"/>
        <v>4745697</v>
      </c>
      <c r="P19" s="10">
        <v>550633</v>
      </c>
      <c r="Q19" s="10">
        <v>686577</v>
      </c>
      <c r="R19" s="10">
        <v>671577</v>
      </c>
      <c r="S19" s="10">
        <v>15000</v>
      </c>
      <c r="T19" s="11">
        <f t="shared" si="7"/>
        <v>468178</v>
      </c>
      <c r="U19" s="10">
        <v>318439</v>
      </c>
      <c r="V19" s="10">
        <v>149739</v>
      </c>
      <c r="W19" s="10">
        <v>69263</v>
      </c>
      <c r="X19" s="10">
        <v>30426</v>
      </c>
      <c r="Y19" s="10">
        <v>887086</v>
      </c>
      <c r="Z19" s="10">
        <v>886363</v>
      </c>
      <c r="AA19" s="10">
        <v>2215</v>
      </c>
      <c r="AB19" s="10">
        <v>12</v>
      </c>
      <c r="AC19" s="11">
        <f t="shared" si="8"/>
        <v>2143757</v>
      </c>
      <c r="AD19" s="10">
        <v>30000</v>
      </c>
      <c r="AE19" s="10">
        <v>94184</v>
      </c>
      <c r="AF19" s="10">
        <v>126505</v>
      </c>
      <c r="AG19" s="10">
        <v>59447</v>
      </c>
      <c r="AH19" s="10">
        <v>291615</v>
      </c>
      <c r="AI19" s="11">
        <f t="shared" si="1"/>
        <v>8041838</v>
      </c>
      <c r="AJ19" s="10">
        <v>0</v>
      </c>
      <c r="AK19" s="11">
        <f t="shared" si="9"/>
        <v>8041838</v>
      </c>
      <c r="AL19" s="13">
        <f t="shared" si="10"/>
        <v>21401</v>
      </c>
      <c r="AM19" s="14">
        <v>13567</v>
      </c>
      <c r="AN19" s="14">
        <v>15673</v>
      </c>
      <c r="AO19" s="14">
        <v>5181</v>
      </c>
      <c r="AP19" s="14">
        <v>9975</v>
      </c>
      <c r="AQ19" s="14">
        <v>5698</v>
      </c>
      <c r="AR19" s="14">
        <v>3226</v>
      </c>
      <c r="AS19" s="14">
        <v>402</v>
      </c>
      <c r="AT19" s="14">
        <v>2100</v>
      </c>
      <c r="AU19" s="14">
        <v>4627</v>
      </c>
      <c r="AV19" s="14">
        <v>0</v>
      </c>
      <c r="AW19" s="14"/>
      <c r="AX19" s="14">
        <v>0</v>
      </c>
      <c r="AY19" s="14">
        <v>0</v>
      </c>
      <c r="AZ19" s="14">
        <v>0</v>
      </c>
      <c r="BA19" s="14">
        <v>5181</v>
      </c>
      <c r="BB19" s="14">
        <v>11317</v>
      </c>
      <c r="BC19" s="14">
        <v>289.5</v>
      </c>
      <c r="BD19" s="14">
        <v>29</v>
      </c>
      <c r="BE19" s="14">
        <v>241</v>
      </c>
      <c r="BF19" s="14">
        <v>571</v>
      </c>
      <c r="BG19" s="14">
        <v>623</v>
      </c>
      <c r="BH19" s="14">
        <v>344</v>
      </c>
      <c r="BI19" s="14">
        <v>9</v>
      </c>
      <c r="BJ19" s="13">
        <f t="shared" si="0"/>
        <v>1192506</v>
      </c>
      <c r="BK19" s="14">
        <v>958168</v>
      </c>
      <c r="BL19" s="14">
        <v>1106572</v>
      </c>
      <c r="BM19" s="14">
        <v>5181</v>
      </c>
      <c r="BN19" s="14">
        <v>32763</v>
      </c>
      <c r="BO19" s="14">
        <v>27574</v>
      </c>
      <c r="BP19" s="14">
        <v>25597</v>
      </c>
      <c r="BQ19" s="14">
        <v>655881</v>
      </c>
      <c r="BR19" s="14">
        <v>2171</v>
      </c>
      <c r="BS19" s="14">
        <v>2054</v>
      </c>
      <c r="BT19" s="14">
        <v>1607</v>
      </c>
      <c r="BU19" s="14">
        <v>307</v>
      </c>
      <c r="BV19" s="14">
        <v>6041</v>
      </c>
      <c r="BW19" s="14">
        <v>2424797</v>
      </c>
      <c r="BX19" s="14">
        <v>6255.2</v>
      </c>
      <c r="BY19" s="14">
        <v>22639</v>
      </c>
      <c r="BZ19" s="14">
        <v>119503</v>
      </c>
      <c r="CA19" s="14">
        <v>11777</v>
      </c>
      <c r="CB19" s="14">
        <v>15976</v>
      </c>
      <c r="CC19" s="14">
        <v>3401</v>
      </c>
      <c r="CD19" s="14">
        <v>449</v>
      </c>
      <c r="CE19" s="14">
        <v>180842</v>
      </c>
      <c r="CF19" s="14">
        <v>149806</v>
      </c>
      <c r="CG19" s="14">
        <v>377</v>
      </c>
      <c r="CH19" s="14">
        <v>47536</v>
      </c>
      <c r="CI19" s="14">
        <v>4988</v>
      </c>
      <c r="CJ19" s="14">
        <v>11266</v>
      </c>
      <c r="CK19" s="13">
        <f t="shared" si="11"/>
        <v>16254</v>
      </c>
      <c r="CL19" s="14">
        <v>7029</v>
      </c>
      <c r="CM19" s="14">
        <v>483</v>
      </c>
      <c r="CN19" s="14" t="s">
        <v>174</v>
      </c>
      <c r="CO19" s="14">
        <v>4083</v>
      </c>
      <c r="CP19" s="14">
        <v>2719</v>
      </c>
      <c r="CQ19" s="13">
        <f t="shared" si="2"/>
        <v>6802</v>
      </c>
      <c r="CR19" s="14">
        <v>2903</v>
      </c>
      <c r="CS19" s="14">
        <v>431</v>
      </c>
      <c r="CT19" s="14" t="s">
        <v>174</v>
      </c>
      <c r="CU19" s="14">
        <v>664</v>
      </c>
      <c r="CV19" s="14">
        <v>14004</v>
      </c>
      <c r="CW19" s="14">
        <v>0</v>
      </c>
      <c r="CX19" s="14">
        <v>0</v>
      </c>
      <c r="CY19" s="14">
        <v>878</v>
      </c>
      <c r="CZ19" s="14">
        <v>97</v>
      </c>
      <c r="DA19" s="14">
        <v>149</v>
      </c>
      <c r="DB19" s="14">
        <v>41678</v>
      </c>
      <c r="DC19" s="14">
        <v>947</v>
      </c>
    </row>
    <row r="20" spans="1:107" ht="15">
      <c r="A20" s="6" t="s">
        <v>188</v>
      </c>
      <c r="B20" s="7">
        <v>1</v>
      </c>
      <c r="C20" s="8">
        <f t="shared" si="3"/>
        <v>18</v>
      </c>
      <c r="D20" s="9">
        <v>14</v>
      </c>
      <c r="E20" s="9">
        <v>4</v>
      </c>
      <c r="F20" s="9">
        <v>20</v>
      </c>
      <c r="G20" s="9">
        <v>18</v>
      </c>
      <c r="H20" s="9">
        <v>1</v>
      </c>
      <c r="I20" s="9">
        <v>46</v>
      </c>
      <c r="J20" s="8">
        <f t="shared" si="4"/>
        <v>85</v>
      </c>
      <c r="K20" s="10">
        <v>1220680</v>
      </c>
      <c r="L20" s="10">
        <v>1022959</v>
      </c>
      <c r="M20" s="11">
        <f t="shared" si="5"/>
        <v>197721</v>
      </c>
      <c r="N20" s="15">
        <v>1116726</v>
      </c>
      <c r="O20" s="11">
        <f t="shared" si="6"/>
        <v>2337406</v>
      </c>
      <c r="P20" s="10">
        <v>127158.9</v>
      </c>
      <c r="Q20" s="10">
        <v>294311.93</v>
      </c>
      <c r="R20" s="10" t="s">
        <v>171</v>
      </c>
      <c r="S20" s="10" t="s">
        <v>171</v>
      </c>
      <c r="T20" s="11">
        <f t="shared" si="7"/>
        <v>184257.66999999998</v>
      </c>
      <c r="U20" s="10">
        <v>93524.42</v>
      </c>
      <c r="V20" s="10">
        <v>90733.25</v>
      </c>
      <c r="W20" s="10">
        <v>316.71</v>
      </c>
      <c r="X20" s="10">
        <v>1001.47</v>
      </c>
      <c r="Y20" s="10" t="s">
        <v>171</v>
      </c>
      <c r="Z20" s="10">
        <v>384737.44</v>
      </c>
      <c r="AA20" s="10">
        <v>1025</v>
      </c>
      <c r="AB20" s="10">
        <v>0</v>
      </c>
      <c r="AC20" s="11">
        <f t="shared" si="8"/>
        <v>480912.77999999997</v>
      </c>
      <c r="AD20" s="10">
        <v>7208</v>
      </c>
      <c r="AE20" s="10">
        <v>245806</v>
      </c>
      <c r="AF20" s="10">
        <v>82674.63</v>
      </c>
      <c r="AG20" s="10"/>
      <c r="AH20" s="10">
        <v>18417.05</v>
      </c>
      <c r="AI20" s="11">
        <f t="shared" si="1"/>
        <v>3299583.36</v>
      </c>
      <c r="AJ20" s="10">
        <v>0</v>
      </c>
      <c r="AK20" s="11">
        <f t="shared" si="9"/>
        <v>3299583.36</v>
      </c>
      <c r="AL20" s="13">
        <f t="shared" si="10"/>
        <v>10854</v>
      </c>
      <c r="AM20" s="14">
        <v>11698</v>
      </c>
      <c r="AN20" s="14">
        <v>9285</v>
      </c>
      <c r="AO20" s="14">
        <v>1561</v>
      </c>
      <c r="AP20" s="14">
        <v>9819</v>
      </c>
      <c r="AQ20" s="14">
        <v>1035</v>
      </c>
      <c r="AR20" s="14">
        <v>934</v>
      </c>
      <c r="AS20" s="14">
        <v>615</v>
      </c>
      <c r="AT20" s="14">
        <v>20</v>
      </c>
      <c r="AU20" s="14">
        <v>637</v>
      </c>
      <c r="AV20" s="14">
        <v>0</v>
      </c>
      <c r="AW20" s="14">
        <v>1616</v>
      </c>
      <c r="AX20" s="14">
        <v>1609</v>
      </c>
      <c r="AY20" s="14">
        <v>330</v>
      </c>
      <c r="AZ20" s="14">
        <v>154</v>
      </c>
      <c r="BA20" s="14">
        <v>5440</v>
      </c>
      <c r="BB20" s="14">
        <v>970</v>
      </c>
      <c r="BC20" s="14">
        <v>0</v>
      </c>
      <c r="BD20" s="14">
        <v>36</v>
      </c>
      <c r="BE20" s="14">
        <v>0</v>
      </c>
      <c r="BF20" s="14">
        <v>14</v>
      </c>
      <c r="BG20" s="14">
        <v>172</v>
      </c>
      <c r="BH20" s="14">
        <v>179</v>
      </c>
      <c r="BI20" s="14">
        <v>20</v>
      </c>
      <c r="BJ20" s="13">
        <f t="shared" si="0"/>
        <v>1607340</v>
      </c>
      <c r="BK20" s="14">
        <v>618015</v>
      </c>
      <c r="BL20" s="14">
        <v>721432</v>
      </c>
      <c r="BM20" s="14">
        <v>32466</v>
      </c>
      <c r="BN20" s="14">
        <v>853758</v>
      </c>
      <c r="BO20" s="14">
        <v>16231</v>
      </c>
      <c r="BP20" s="14">
        <v>15919</v>
      </c>
      <c r="BQ20" s="14">
        <v>0</v>
      </c>
      <c r="BR20" s="14">
        <v>16393</v>
      </c>
      <c r="BS20" s="14">
        <v>523</v>
      </c>
      <c r="BT20" s="14">
        <v>399</v>
      </c>
      <c r="BU20" s="14">
        <v>124</v>
      </c>
      <c r="BV20" s="14" t="s">
        <v>171</v>
      </c>
      <c r="BW20" s="14">
        <v>79535</v>
      </c>
      <c r="BX20" s="14">
        <v>833</v>
      </c>
      <c r="BY20" s="14">
        <v>16253</v>
      </c>
      <c r="BZ20" s="14">
        <v>433</v>
      </c>
      <c r="CA20" s="14">
        <v>10799</v>
      </c>
      <c r="CB20" s="14">
        <v>5580</v>
      </c>
      <c r="CC20" s="14">
        <v>453</v>
      </c>
      <c r="CD20" s="14">
        <v>3332</v>
      </c>
      <c r="CE20" s="14">
        <v>67670</v>
      </c>
      <c r="CF20" s="14">
        <v>46606</v>
      </c>
      <c r="CG20" s="14">
        <v>3540</v>
      </c>
      <c r="CH20" s="14">
        <v>37080</v>
      </c>
      <c r="CI20" s="14">
        <v>3457</v>
      </c>
      <c r="CJ20" s="14">
        <v>2103</v>
      </c>
      <c r="CK20" s="13">
        <f t="shared" si="11"/>
        <v>5560</v>
      </c>
      <c r="CL20" s="14">
        <v>2801</v>
      </c>
      <c r="CM20" s="14">
        <v>210</v>
      </c>
      <c r="CN20" s="14">
        <v>0</v>
      </c>
      <c r="CO20" s="14">
        <v>1893</v>
      </c>
      <c r="CP20" s="14">
        <v>1884</v>
      </c>
      <c r="CQ20" s="13">
        <f t="shared" si="2"/>
        <v>3777</v>
      </c>
      <c r="CR20" s="14">
        <v>1999</v>
      </c>
      <c r="CS20" s="14">
        <v>3</v>
      </c>
      <c r="CT20" s="14">
        <v>0</v>
      </c>
      <c r="CU20" s="14">
        <v>200</v>
      </c>
      <c r="CV20" s="14">
        <v>6907</v>
      </c>
      <c r="CW20" s="14">
        <v>0</v>
      </c>
      <c r="CX20" s="14">
        <v>0</v>
      </c>
      <c r="CY20" s="14">
        <v>402</v>
      </c>
      <c r="CZ20" s="14">
        <v>86</v>
      </c>
      <c r="DA20" s="14">
        <v>80</v>
      </c>
      <c r="DB20" s="14">
        <v>14418</v>
      </c>
      <c r="DC20" s="14">
        <v>1123</v>
      </c>
    </row>
    <row r="21" spans="1:107" ht="15">
      <c r="A21" s="6" t="s">
        <v>189</v>
      </c>
      <c r="B21" s="7">
        <v>1</v>
      </c>
      <c r="C21" s="8">
        <f t="shared" si="3"/>
        <v>47.92</v>
      </c>
      <c r="D21" s="9">
        <v>30.92</v>
      </c>
      <c r="E21" s="9">
        <v>17</v>
      </c>
      <c r="F21" s="9">
        <v>40.55</v>
      </c>
      <c r="G21" s="9">
        <v>32.15</v>
      </c>
      <c r="H21" s="9">
        <v>0</v>
      </c>
      <c r="I21" s="9">
        <v>40.64</v>
      </c>
      <c r="J21" s="8">
        <f t="shared" si="4"/>
        <v>129.11</v>
      </c>
      <c r="K21" s="10">
        <v>3773716</v>
      </c>
      <c r="L21" s="10">
        <v>2297697</v>
      </c>
      <c r="M21" s="11">
        <f>K21-L21</f>
        <v>1476019</v>
      </c>
      <c r="N21" s="15">
        <v>1855336</v>
      </c>
      <c r="O21" s="11">
        <f t="shared" si="6"/>
        <v>5629052</v>
      </c>
      <c r="P21" s="10">
        <v>743697</v>
      </c>
      <c r="Q21" s="10">
        <v>885545</v>
      </c>
      <c r="R21" s="10">
        <v>860977</v>
      </c>
      <c r="S21" s="10">
        <v>24568</v>
      </c>
      <c r="T21" s="11">
        <f t="shared" si="7"/>
        <v>532689</v>
      </c>
      <c r="U21" s="10">
        <v>404513</v>
      </c>
      <c r="V21" s="10">
        <v>128176</v>
      </c>
      <c r="W21" s="10">
        <v>31903</v>
      </c>
      <c r="X21" s="10">
        <v>44071</v>
      </c>
      <c r="Y21" s="10">
        <v>1548685</v>
      </c>
      <c r="Z21" s="10">
        <v>1548685</v>
      </c>
      <c r="AA21" s="10">
        <v>121835</v>
      </c>
      <c r="AB21" s="10">
        <v>0</v>
      </c>
      <c r="AC21" s="11">
        <f t="shared" si="8"/>
        <v>3164728</v>
      </c>
      <c r="AD21" s="10">
        <v>45816</v>
      </c>
      <c r="AE21" s="10">
        <v>262003</v>
      </c>
      <c r="AF21" s="10">
        <v>393959</v>
      </c>
      <c r="AG21" s="10">
        <v>154197</v>
      </c>
      <c r="AH21" s="10">
        <v>430621</v>
      </c>
      <c r="AI21" s="11">
        <f t="shared" si="1"/>
        <v>10824073</v>
      </c>
      <c r="AJ21" s="10">
        <v>2044675</v>
      </c>
      <c r="AK21" s="11">
        <f t="shared" si="9"/>
        <v>12868748</v>
      </c>
      <c r="AL21" s="13">
        <f t="shared" si="10"/>
        <v>25061</v>
      </c>
      <c r="AM21" s="14">
        <v>48637</v>
      </c>
      <c r="AN21" s="14">
        <v>22005</v>
      </c>
      <c r="AO21" s="14">
        <v>30704</v>
      </c>
      <c r="AP21" s="14">
        <v>18479</v>
      </c>
      <c r="AQ21" s="14">
        <v>3526</v>
      </c>
      <c r="AR21" s="14">
        <v>1970</v>
      </c>
      <c r="AS21" s="14">
        <v>1086</v>
      </c>
      <c r="AT21" s="14">
        <v>0</v>
      </c>
      <c r="AU21" s="14">
        <v>2006</v>
      </c>
      <c r="AV21" s="14">
        <v>4148</v>
      </c>
      <c r="AW21" s="14">
        <v>0</v>
      </c>
      <c r="AX21" s="14">
        <v>0</v>
      </c>
      <c r="AY21" s="14">
        <v>0</v>
      </c>
      <c r="AZ21" s="14">
        <v>0</v>
      </c>
      <c r="BA21" s="14">
        <v>4057</v>
      </c>
      <c r="BB21" s="14">
        <v>140452</v>
      </c>
      <c r="BC21" s="14">
        <v>197</v>
      </c>
      <c r="BD21" s="14">
        <v>658</v>
      </c>
      <c r="BE21" s="14">
        <v>0</v>
      </c>
      <c r="BF21" s="14">
        <v>649</v>
      </c>
      <c r="BG21" s="14">
        <v>891</v>
      </c>
      <c r="BH21" s="14">
        <v>476</v>
      </c>
      <c r="BI21" s="14">
        <v>151</v>
      </c>
      <c r="BJ21" s="13">
        <f t="shared" si="0"/>
        <v>1726854</v>
      </c>
      <c r="BK21" s="14">
        <v>1193860</v>
      </c>
      <c r="BL21" s="14">
        <v>1402924</v>
      </c>
      <c r="BM21" s="14">
        <v>143774</v>
      </c>
      <c r="BN21" s="14">
        <v>300279</v>
      </c>
      <c r="BO21" s="14">
        <v>23473</v>
      </c>
      <c r="BP21" s="14">
        <v>178</v>
      </c>
      <c r="BQ21" s="14">
        <v>630300</v>
      </c>
      <c r="BR21" s="14">
        <v>2263</v>
      </c>
      <c r="BS21" s="14">
        <v>2252</v>
      </c>
      <c r="BT21" s="14">
        <v>1600</v>
      </c>
      <c r="BU21" s="14">
        <v>490</v>
      </c>
      <c r="BV21" s="14">
        <v>28428</v>
      </c>
      <c r="BW21" s="14">
        <v>4643296</v>
      </c>
      <c r="BX21" s="14">
        <v>6121</v>
      </c>
      <c r="BY21" s="14">
        <v>142161</v>
      </c>
      <c r="BZ21" s="14">
        <v>11589</v>
      </c>
      <c r="CA21" s="14">
        <v>15807</v>
      </c>
      <c r="CB21" s="14">
        <v>7718</v>
      </c>
      <c r="CC21" s="14">
        <v>7056</v>
      </c>
      <c r="CD21" s="14">
        <v>938</v>
      </c>
      <c r="CE21" s="14">
        <v>272075</v>
      </c>
      <c r="CF21" s="14">
        <v>180359</v>
      </c>
      <c r="CG21" s="14">
        <v>287</v>
      </c>
      <c r="CH21" s="14">
        <v>186125</v>
      </c>
      <c r="CI21" s="14">
        <v>7939</v>
      </c>
      <c r="CJ21" s="14">
        <v>8038</v>
      </c>
      <c r="CK21" s="13">
        <f t="shared" si="11"/>
        <v>15977</v>
      </c>
      <c r="CL21" s="14">
        <v>9564</v>
      </c>
      <c r="CM21" s="14">
        <v>1067</v>
      </c>
      <c r="CN21" s="14">
        <v>24269</v>
      </c>
      <c r="CO21" s="14">
        <v>1905</v>
      </c>
      <c r="CP21" s="14">
        <v>10241</v>
      </c>
      <c r="CQ21" s="13">
        <f t="shared" si="2"/>
        <v>12146</v>
      </c>
      <c r="CR21" s="14">
        <v>3065</v>
      </c>
      <c r="CS21" s="14">
        <v>563</v>
      </c>
      <c r="CT21" s="14">
        <v>15641</v>
      </c>
      <c r="CU21" s="14">
        <v>77</v>
      </c>
      <c r="CV21" s="14">
        <v>3450</v>
      </c>
      <c r="CW21" s="14">
        <v>270</v>
      </c>
      <c r="CX21" s="14">
        <v>68</v>
      </c>
      <c r="CY21" s="14">
        <v>10355</v>
      </c>
      <c r="CZ21" s="14">
        <v>168</v>
      </c>
      <c r="DA21" s="14">
        <v>160</v>
      </c>
      <c r="DB21" s="14">
        <v>81710</v>
      </c>
      <c r="DC21" s="14">
        <v>781</v>
      </c>
    </row>
    <row r="22" spans="1:107" ht="15">
      <c r="A22" s="6" t="s">
        <v>190</v>
      </c>
      <c r="B22" s="7">
        <v>1</v>
      </c>
      <c r="C22" s="8">
        <f t="shared" si="3"/>
        <v>28.2</v>
      </c>
      <c r="D22" s="9">
        <v>27.2</v>
      </c>
      <c r="E22" s="9">
        <v>1</v>
      </c>
      <c r="F22" s="9">
        <v>59.1</v>
      </c>
      <c r="G22" s="9">
        <v>39</v>
      </c>
      <c r="H22" s="9">
        <v>0</v>
      </c>
      <c r="I22" s="9">
        <v>39.47</v>
      </c>
      <c r="J22" s="8">
        <f t="shared" si="4"/>
        <v>126.77</v>
      </c>
      <c r="K22" s="10">
        <v>2160238</v>
      </c>
      <c r="L22" s="10">
        <v>2077438</v>
      </c>
      <c r="M22" s="11">
        <f t="shared" si="5"/>
        <v>82800</v>
      </c>
      <c r="N22" s="15">
        <v>2667006</v>
      </c>
      <c r="O22" s="11">
        <f t="shared" si="6"/>
        <v>4827244</v>
      </c>
      <c r="P22" s="10">
        <v>697813</v>
      </c>
      <c r="Q22" s="10">
        <v>952592</v>
      </c>
      <c r="R22" s="10">
        <v>745469</v>
      </c>
      <c r="S22" s="10">
        <v>146469</v>
      </c>
      <c r="T22" s="11">
        <f t="shared" si="7"/>
        <v>789542</v>
      </c>
      <c r="U22" s="10">
        <v>562965</v>
      </c>
      <c r="V22" s="10">
        <v>226577</v>
      </c>
      <c r="W22" s="10">
        <v>220315</v>
      </c>
      <c r="X22" s="10">
        <v>8271</v>
      </c>
      <c r="Y22" s="10">
        <v>1702578</v>
      </c>
      <c r="Z22" s="10">
        <v>1267793</v>
      </c>
      <c r="AA22" s="10">
        <v>150668</v>
      </c>
      <c r="AB22" s="10">
        <v>214</v>
      </c>
      <c r="AC22" s="11">
        <f t="shared" si="8"/>
        <v>3824180</v>
      </c>
      <c r="AD22" s="10">
        <v>21174</v>
      </c>
      <c r="AE22" s="10">
        <v>117555</v>
      </c>
      <c r="AF22" s="10">
        <v>270932</v>
      </c>
      <c r="AG22" s="10">
        <v>75613</v>
      </c>
      <c r="AH22" s="10">
        <v>191528</v>
      </c>
      <c r="AI22" s="11">
        <f t="shared" si="1"/>
        <v>10026039</v>
      </c>
      <c r="AJ22" s="10">
        <v>0</v>
      </c>
      <c r="AK22" s="11">
        <f t="shared" si="9"/>
        <v>10026039</v>
      </c>
      <c r="AL22" s="13">
        <f t="shared" si="10"/>
        <v>89949</v>
      </c>
      <c r="AM22" s="14">
        <v>86819</v>
      </c>
      <c r="AN22" s="14">
        <v>88462</v>
      </c>
      <c r="AO22" s="14">
        <v>1462</v>
      </c>
      <c r="AP22" s="14">
        <v>16582</v>
      </c>
      <c r="AQ22" s="14">
        <v>71880</v>
      </c>
      <c r="AR22" s="14">
        <v>1462</v>
      </c>
      <c r="AS22" s="14">
        <v>25</v>
      </c>
      <c r="AT22" s="14">
        <v>0</v>
      </c>
      <c r="AU22" s="14">
        <v>7931</v>
      </c>
      <c r="AV22" s="14">
        <v>0</v>
      </c>
      <c r="AW22" s="14">
        <v>6</v>
      </c>
      <c r="AX22" s="14">
        <v>6</v>
      </c>
      <c r="AY22" s="14">
        <v>4</v>
      </c>
      <c r="AZ22" s="14">
        <v>2</v>
      </c>
      <c r="BA22" s="14">
        <v>3785</v>
      </c>
      <c r="BB22" s="14">
        <v>38003</v>
      </c>
      <c r="BC22" s="14">
        <v>53</v>
      </c>
      <c r="BD22" s="14">
        <v>157</v>
      </c>
      <c r="BE22" s="14">
        <v>476</v>
      </c>
      <c r="BF22" s="14">
        <v>148</v>
      </c>
      <c r="BG22" s="14">
        <v>1606</v>
      </c>
      <c r="BH22" s="14">
        <v>395</v>
      </c>
      <c r="BI22" s="14">
        <v>4</v>
      </c>
      <c r="BJ22" s="13">
        <f t="shared" si="0"/>
        <v>1242887</v>
      </c>
      <c r="BK22" s="14">
        <v>950598</v>
      </c>
      <c r="BL22" s="14">
        <v>1066738</v>
      </c>
      <c r="BM22" s="14">
        <v>11110</v>
      </c>
      <c r="BN22" s="14">
        <v>144781</v>
      </c>
      <c r="BO22" s="14">
        <v>31368</v>
      </c>
      <c r="BP22" s="14">
        <v>0</v>
      </c>
      <c r="BQ22" s="14">
        <v>298625</v>
      </c>
      <c r="BR22" s="14">
        <v>4668</v>
      </c>
      <c r="BS22" s="14">
        <v>4668</v>
      </c>
      <c r="BT22" s="14">
        <v>2732</v>
      </c>
      <c r="BU22" s="14">
        <v>569</v>
      </c>
      <c r="BV22" s="14">
        <v>16128</v>
      </c>
      <c r="BW22" s="14">
        <v>2595888</v>
      </c>
      <c r="BX22" s="14">
        <v>7353</v>
      </c>
      <c r="BY22" s="14">
        <v>14686</v>
      </c>
      <c r="BZ22" s="14">
        <v>93750</v>
      </c>
      <c r="CA22" s="14">
        <v>60583</v>
      </c>
      <c r="CB22" s="14">
        <v>134373</v>
      </c>
      <c r="CC22" s="14">
        <v>1631</v>
      </c>
      <c r="CD22" s="14">
        <v>59</v>
      </c>
      <c r="CE22" s="14">
        <v>279346</v>
      </c>
      <c r="CF22" s="14">
        <v>128684</v>
      </c>
      <c r="CG22" s="14">
        <v>331</v>
      </c>
      <c r="CH22" s="14">
        <v>30449</v>
      </c>
      <c r="CI22" s="14">
        <v>3679</v>
      </c>
      <c r="CJ22" s="14">
        <v>7369</v>
      </c>
      <c r="CK22" s="13">
        <f t="shared" si="11"/>
        <v>11048</v>
      </c>
      <c r="CL22" s="14">
        <v>6843</v>
      </c>
      <c r="CM22" s="14">
        <v>709</v>
      </c>
      <c r="CN22" s="14">
        <v>22710</v>
      </c>
      <c r="CO22" s="14">
        <v>1456</v>
      </c>
      <c r="CP22" s="14">
        <v>7296</v>
      </c>
      <c r="CQ22" s="13">
        <f>SUM(CP22,CO22)</f>
        <v>8752</v>
      </c>
      <c r="CR22" s="14">
        <v>6945</v>
      </c>
      <c r="CS22" s="14">
        <v>1753</v>
      </c>
      <c r="CT22" s="14">
        <v>17576</v>
      </c>
      <c r="CU22" s="14">
        <v>386</v>
      </c>
      <c r="CV22" s="14">
        <v>9568</v>
      </c>
      <c r="CW22" s="14">
        <v>0</v>
      </c>
      <c r="CX22" s="14">
        <v>0</v>
      </c>
      <c r="CY22" s="14">
        <v>6810</v>
      </c>
      <c r="CZ22" s="14">
        <v>81</v>
      </c>
      <c r="DA22" s="14">
        <v>119</v>
      </c>
      <c r="DB22" s="14">
        <v>43060</v>
      </c>
      <c r="DC22" s="14">
        <v>576</v>
      </c>
    </row>
    <row r="23" spans="1:107" ht="15">
      <c r="A23" s="6" t="s">
        <v>191</v>
      </c>
      <c r="B23" s="7">
        <v>0</v>
      </c>
      <c r="C23" s="8">
        <f t="shared" si="3"/>
        <v>32.85</v>
      </c>
      <c r="D23" s="9">
        <v>28.85</v>
      </c>
      <c r="E23" s="9">
        <v>4</v>
      </c>
      <c r="F23" s="9">
        <v>48.75</v>
      </c>
      <c r="G23" s="9">
        <v>25</v>
      </c>
      <c r="H23" s="9">
        <v>0</v>
      </c>
      <c r="I23" s="9">
        <v>32.13</v>
      </c>
      <c r="J23" s="8">
        <f t="shared" si="4"/>
        <v>113.72999999999999</v>
      </c>
      <c r="K23" s="10">
        <v>2672555</v>
      </c>
      <c r="L23" s="10">
        <v>2328781</v>
      </c>
      <c r="M23" s="11">
        <f t="shared" si="5"/>
        <v>343774</v>
      </c>
      <c r="N23" s="15">
        <v>2613747</v>
      </c>
      <c r="O23" s="11">
        <f t="shared" si="6"/>
        <v>5286302</v>
      </c>
      <c r="P23" s="10">
        <v>696909</v>
      </c>
      <c r="Q23" s="10">
        <v>719926</v>
      </c>
      <c r="R23" s="10">
        <v>612810</v>
      </c>
      <c r="S23" s="10">
        <v>107116</v>
      </c>
      <c r="T23" s="11">
        <f t="shared" si="7"/>
        <v>171893</v>
      </c>
      <c r="U23" s="10">
        <v>79926</v>
      </c>
      <c r="V23" s="10">
        <v>91967</v>
      </c>
      <c r="W23" s="10">
        <v>18208</v>
      </c>
      <c r="X23" s="10">
        <v>64546</v>
      </c>
      <c r="Y23" s="10">
        <v>1597799</v>
      </c>
      <c r="Z23" s="10">
        <v>1597318</v>
      </c>
      <c r="AA23" s="10">
        <v>113306</v>
      </c>
      <c r="AB23" s="10">
        <v>0</v>
      </c>
      <c r="AC23" s="11">
        <f t="shared" si="8"/>
        <v>2685678</v>
      </c>
      <c r="AD23" s="10">
        <v>11000</v>
      </c>
      <c r="AE23" s="10">
        <v>9029</v>
      </c>
      <c r="AF23" s="10">
        <v>573626</v>
      </c>
      <c r="AG23" s="10">
        <v>123057</v>
      </c>
      <c r="AH23" s="10">
        <v>654716</v>
      </c>
      <c r="AI23" s="11">
        <f t="shared" si="1"/>
        <v>10040317</v>
      </c>
      <c r="AJ23" s="10">
        <v>0</v>
      </c>
      <c r="AK23" s="11">
        <f t="shared" si="9"/>
        <v>10040317</v>
      </c>
      <c r="AL23" s="13">
        <f t="shared" si="10"/>
        <v>18310</v>
      </c>
      <c r="AM23" s="14">
        <v>0</v>
      </c>
      <c r="AN23" s="14">
        <v>17071</v>
      </c>
      <c r="AO23" s="14">
        <v>7210</v>
      </c>
      <c r="AP23" s="14">
        <v>12528</v>
      </c>
      <c r="AQ23" s="14">
        <v>4543</v>
      </c>
      <c r="AR23" s="14">
        <v>0</v>
      </c>
      <c r="AS23" s="14">
        <v>134</v>
      </c>
      <c r="AT23" s="14">
        <v>1105</v>
      </c>
      <c r="AU23" s="14">
        <v>2164</v>
      </c>
      <c r="AV23" s="14">
        <v>0</v>
      </c>
      <c r="AW23" s="14">
        <v>19</v>
      </c>
      <c r="AX23" s="14">
        <v>19</v>
      </c>
      <c r="AY23" s="14">
        <v>9</v>
      </c>
      <c r="AZ23" s="14">
        <v>5</v>
      </c>
      <c r="BA23" s="14">
        <v>0</v>
      </c>
      <c r="BB23" s="14">
        <v>1804</v>
      </c>
      <c r="BC23" s="14">
        <v>60</v>
      </c>
      <c r="BD23" s="14">
        <v>183</v>
      </c>
      <c r="BE23" s="14">
        <v>6</v>
      </c>
      <c r="BF23" s="14">
        <v>980</v>
      </c>
      <c r="BG23" s="14">
        <v>396</v>
      </c>
      <c r="BH23" s="14">
        <v>143</v>
      </c>
      <c r="BI23" s="14">
        <v>0</v>
      </c>
      <c r="BJ23" s="13">
        <f t="shared" si="0"/>
        <v>1332037</v>
      </c>
      <c r="BK23" s="14">
        <v>1001705</v>
      </c>
      <c r="BL23" s="14">
        <v>1042503</v>
      </c>
      <c r="BM23" s="14">
        <v>44169</v>
      </c>
      <c r="BN23" s="14">
        <v>217166</v>
      </c>
      <c r="BO23" s="14">
        <v>62009</v>
      </c>
      <c r="BP23" s="14">
        <v>10359</v>
      </c>
      <c r="BQ23" s="14">
        <v>249421</v>
      </c>
      <c r="BR23" s="14">
        <v>720</v>
      </c>
      <c r="BS23" s="14">
        <v>716</v>
      </c>
      <c r="BT23" s="14">
        <v>287</v>
      </c>
      <c r="BU23" s="14">
        <v>310</v>
      </c>
      <c r="BV23" s="14">
        <v>105507</v>
      </c>
      <c r="BW23" s="14">
        <v>1518413</v>
      </c>
      <c r="BX23" s="14">
        <v>3383.3</v>
      </c>
      <c r="BY23" s="14">
        <v>10790</v>
      </c>
      <c r="BZ23" s="14">
        <v>3299</v>
      </c>
      <c r="CA23" s="14">
        <v>23626</v>
      </c>
      <c r="CB23" s="14">
        <v>11248</v>
      </c>
      <c r="CC23" s="14">
        <v>1583</v>
      </c>
      <c r="CD23" s="14">
        <v>63143</v>
      </c>
      <c r="CE23" s="14">
        <v>374820</v>
      </c>
      <c r="CF23" s="14">
        <v>154552</v>
      </c>
      <c r="CG23" s="14">
        <v>221586</v>
      </c>
      <c r="CH23" s="14">
        <v>59217</v>
      </c>
      <c r="CI23" s="14">
        <v>4057</v>
      </c>
      <c r="CJ23" s="14">
        <v>7274</v>
      </c>
      <c r="CK23" s="13">
        <f t="shared" si="11"/>
        <v>11331</v>
      </c>
      <c r="CL23" s="14">
        <v>6114</v>
      </c>
      <c r="CM23" s="14">
        <v>500</v>
      </c>
      <c r="CN23" s="14">
        <v>17252</v>
      </c>
      <c r="CO23" s="14">
        <v>2880</v>
      </c>
      <c r="CP23" s="14">
        <v>15686</v>
      </c>
      <c r="CQ23" s="13">
        <f>SUM(CP23,CO23)</f>
        <v>18566</v>
      </c>
      <c r="CR23" s="14">
        <v>5655</v>
      </c>
      <c r="CS23" s="14">
        <v>410</v>
      </c>
      <c r="CT23" s="14">
        <v>13407</v>
      </c>
      <c r="CU23" s="14">
        <v>726</v>
      </c>
      <c r="CV23" s="14">
        <v>18053</v>
      </c>
      <c r="CW23" s="14">
        <v>0</v>
      </c>
      <c r="CX23" s="14">
        <v>0</v>
      </c>
      <c r="CY23" s="14">
        <v>2941</v>
      </c>
      <c r="CZ23" s="14">
        <v>94</v>
      </c>
      <c r="DA23" s="14">
        <v>115</v>
      </c>
      <c r="DB23" s="14">
        <v>71713</v>
      </c>
      <c r="DC23" s="14">
        <v>2813</v>
      </c>
    </row>
    <row r="24" spans="1:107" ht="15">
      <c r="A24" s="6" t="s">
        <v>192</v>
      </c>
      <c r="B24" s="7">
        <v>0</v>
      </c>
      <c r="C24" s="8">
        <f t="shared" si="3"/>
        <v>12.5</v>
      </c>
      <c r="D24" s="9">
        <v>12.5</v>
      </c>
      <c r="E24" s="9">
        <v>0</v>
      </c>
      <c r="F24" s="9">
        <v>35.25</v>
      </c>
      <c r="G24" s="9">
        <v>24.5</v>
      </c>
      <c r="H24" s="9">
        <v>0</v>
      </c>
      <c r="I24" s="9">
        <v>19</v>
      </c>
      <c r="J24" s="8">
        <f t="shared" si="4"/>
        <v>66.75</v>
      </c>
      <c r="K24" s="10">
        <v>1004592</v>
      </c>
      <c r="L24" s="10">
        <v>1004592</v>
      </c>
      <c r="M24" s="11">
        <f t="shared" si="5"/>
        <v>0</v>
      </c>
      <c r="N24" s="15">
        <v>1705610</v>
      </c>
      <c r="O24" s="11">
        <f t="shared" si="6"/>
        <v>2710202</v>
      </c>
      <c r="P24" s="10">
        <v>213239</v>
      </c>
      <c r="Q24" s="10">
        <v>227195</v>
      </c>
      <c r="R24" s="10">
        <v>220040</v>
      </c>
      <c r="S24" s="10">
        <v>7155</v>
      </c>
      <c r="T24" s="11">
        <f t="shared" si="7"/>
        <v>424946</v>
      </c>
      <c r="U24" s="10">
        <v>244374</v>
      </c>
      <c r="V24" s="10">
        <v>180572</v>
      </c>
      <c r="W24" s="10">
        <v>40115</v>
      </c>
      <c r="X24" s="10">
        <v>11562</v>
      </c>
      <c r="Y24" s="10">
        <v>995762</v>
      </c>
      <c r="Z24" s="10">
        <v>424668</v>
      </c>
      <c r="AA24" s="10">
        <v>37190</v>
      </c>
      <c r="AB24" s="10">
        <v>-4199</v>
      </c>
      <c r="AC24" s="11">
        <f t="shared" si="8"/>
        <v>1732571</v>
      </c>
      <c r="AD24" s="10">
        <v>28757</v>
      </c>
      <c r="AE24" s="10">
        <v>41401</v>
      </c>
      <c r="AF24" s="10">
        <v>174403</v>
      </c>
      <c r="AG24" s="10">
        <v>104045</v>
      </c>
      <c r="AH24" s="10">
        <v>210019</v>
      </c>
      <c r="AI24" s="11">
        <f t="shared" si="1"/>
        <v>5214637</v>
      </c>
      <c r="AJ24" s="10">
        <v>1034339</v>
      </c>
      <c r="AK24" s="11">
        <f t="shared" si="9"/>
        <v>6248976</v>
      </c>
      <c r="AL24" s="13">
        <f t="shared" si="10"/>
        <v>15719</v>
      </c>
      <c r="AM24" s="14">
        <v>7414</v>
      </c>
      <c r="AN24" s="14">
        <v>10391</v>
      </c>
      <c r="AO24" s="14">
        <v>1199</v>
      </c>
      <c r="AP24" s="14">
        <v>3959</v>
      </c>
      <c r="AQ24" s="14">
        <v>627</v>
      </c>
      <c r="AR24" s="14">
        <v>1837</v>
      </c>
      <c r="AS24" s="14">
        <v>313</v>
      </c>
      <c r="AT24" s="14">
        <v>3178</v>
      </c>
      <c r="AU24" s="14">
        <v>45356</v>
      </c>
      <c r="AV24" s="14">
        <v>19</v>
      </c>
      <c r="AW24" s="14">
        <v>86</v>
      </c>
      <c r="AX24" s="14">
        <v>86</v>
      </c>
      <c r="AY24" s="14">
        <v>34</v>
      </c>
      <c r="AZ24" s="14">
        <v>17</v>
      </c>
      <c r="BA24" s="14">
        <v>6391</v>
      </c>
      <c r="BB24" s="14">
        <v>4129</v>
      </c>
      <c r="BC24" s="14">
        <v>17</v>
      </c>
      <c r="BD24" s="14">
        <v>131</v>
      </c>
      <c r="BE24" s="14">
        <v>0</v>
      </c>
      <c r="BF24" s="14">
        <v>24</v>
      </c>
      <c r="BG24" s="14">
        <v>234</v>
      </c>
      <c r="BH24" s="14">
        <v>1063</v>
      </c>
      <c r="BI24" s="14">
        <v>0</v>
      </c>
      <c r="BJ24" s="13">
        <f t="shared" si="0"/>
        <v>791516</v>
      </c>
      <c r="BK24" s="14">
        <v>644741</v>
      </c>
      <c r="BL24" s="14">
        <v>601750</v>
      </c>
      <c r="BM24" s="14">
        <v>2063</v>
      </c>
      <c r="BN24" s="14">
        <v>117351</v>
      </c>
      <c r="BO24" s="14">
        <v>39186</v>
      </c>
      <c r="BP24" s="14">
        <v>33229</v>
      </c>
      <c r="BQ24" s="14">
        <v>311834</v>
      </c>
      <c r="BR24" s="14">
        <v>3175</v>
      </c>
      <c r="BS24" s="14">
        <v>3170</v>
      </c>
      <c r="BT24" s="14">
        <v>1318</v>
      </c>
      <c r="BU24" s="14">
        <v>745</v>
      </c>
      <c r="BV24" s="14">
        <v>16797</v>
      </c>
      <c r="BW24" s="14">
        <v>2129871</v>
      </c>
      <c r="BX24" s="14">
        <v>4787</v>
      </c>
      <c r="BY24" s="14">
        <v>24580</v>
      </c>
      <c r="BZ24" s="14">
        <v>37053</v>
      </c>
      <c r="CA24" s="14">
        <v>2287</v>
      </c>
      <c r="CB24" s="14">
        <v>6062</v>
      </c>
      <c r="CC24" s="14">
        <v>4267</v>
      </c>
      <c r="CD24" s="14">
        <v>5561</v>
      </c>
      <c r="CE24" s="14">
        <v>152285</v>
      </c>
      <c r="CF24" s="14">
        <v>146928</v>
      </c>
      <c r="CG24" s="14">
        <v>131</v>
      </c>
      <c r="CH24" s="14">
        <v>27512</v>
      </c>
      <c r="CI24" s="14">
        <v>2991</v>
      </c>
      <c r="CJ24" s="14">
        <v>3302</v>
      </c>
      <c r="CK24" s="13">
        <f t="shared" si="11"/>
        <v>6293</v>
      </c>
      <c r="CL24" s="14">
        <v>3169</v>
      </c>
      <c r="CM24" s="14">
        <v>418</v>
      </c>
      <c r="CN24" s="14">
        <v>8166</v>
      </c>
      <c r="CO24" s="14">
        <v>2030</v>
      </c>
      <c r="CP24" s="14">
        <v>9036</v>
      </c>
      <c r="CQ24" s="13">
        <f>SUM(CP24,CO24)</f>
        <v>11066</v>
      </c>
      <c r="CR24" s="14">
        <v>3683</v>
      </c>
      <c r="CS24" s="14">
        <v>1859</v>
      </c>
      <c r="CT24" s="14">
        <v>8349</v>
      </c>
      <c r="CU24" s="14">
        <v>478</v>
      </c>
      <c r="CV24" s="14">
        <v>18629</v>
      </c>
      <c r="CW24" s="14">
        <v>0</v>
      </c>
      <c r="CX24" s="14">
        <v>0</v>
      </c>
      <c r="CY24" s="14">
        <v>4200</v>
      </c>
      <c r="CZ24" s="14">
        <v>114</v>
      </c>
      <c r="DA24" s="14">
        <v>116</v>
      </c>
      <c r="DB24" s="14">
        <v>33991</v>
      </c>
      <c r="DC24" s="14">
        <v>281</v>
      </c>
    </row>
    <row r="25" spans="1:107" ht="15">
      <c r="A25" s="6" t="s">
        <v>193</v>
      </c>
      <c r="B25" s="7">
        <v>0</v>
      </c>
      <c r="C25" s="8">
        <f t="shared" si="3"/>
        <v>13.1</v>
      </c>
      <c r="D25" s="9">
        <v>13.1</v>
      </c>
      <c r="E25" s="9">
        <v>0</v>
      </c>
      <c r="F25" s="9">
        <v>6.5</v>
      </c>
      <c r="G25" s="9">
        <v>20.25</v>
      </c>
      <c r="H25" s="9">
        <v>0</v>
      </c>
      <c r="I25" s="9">
        <v>10.67</v>
      </c>
      <c r="J25" s="8">
        <f t="shared" si="4"/>
        <v>30.270000000000003</v>
      </c>
      <c r="K25" s="10">
        <v>1153178</v>
      </c>
      <c r="L25" s="10">
        <v>1153177.83</v>
      </c>
      <c r="M25" s="11">
        <v>0</v>
      </c>
      <c r="N25" s="15">
        <v>1078032.5</v>
      </c>
      <c r="O25" s="11">
        <f t="shared" si="6"/>
        <v>2231210.5</v>
      </c>
      <c r="P25" s="10">
        <v>207613.21</v>
      </c>
      <c r="Q25" s="10">
        <v>165545</v>
      </c>
      <c r="R25" s="10">
        <v>165545</v>
      </c>
      <c r="S25" s="10">
        <v>0</v>
      </c>
      <c r="T25" s="11">
        <f t="shared" si="7"/>
        <v>284124</v>
      </c>
      <c r="U25" s="10">
        <v>215384</v>
      </c>
      <c r="V25" s="10">
        <v>68740</v>
      </c>
      <c r="W25" s="10">
        <v>4931</v>
      </c>
      <c r="X25" s="10">
        <v>30196</v>
      </c>
      <c r="Y25" s="10">
        <v>400240</v>
      </c>
      <c r="Z25" s="10">
        <v>0</v>
      </c>
      <c r="AA25" s="10">
        <v>12946</v>
      </c>
      <c r="AB25" s="10">
        <v>0</v>
      </c>
      <c r="AC25" s="11">
        <f t="shared" si="8"/>
        <v>897982</v>
      </c>
      <c r="AD25" s="10">
        <v>2304</v>
      </c>
      <c r="AE25" s="10">
        <v>9876.83</v>
      </c>
      <c r="AF25" s="10">
        <v>48509.06</v>
      </c>
      <c r="AG25" s="10">
        <v>73080</v>
      </c>
      <c r="AH25" s="10">
        <v>173062.02</v>
      </c>
      <c r="AI25" s="11">
        <f t="shared" si="1"/>
        <v>3643637.62</v>
      </c>
      <c r="AJ25" s="10">
        <v>915765.09</v>
      </c>
      <c r="AK25" s="11">
        <f t="shared" si="9"/>
        <v>4559402.71</v>
      </c>
      <c r="AL25" s="13">
        <f t="shared" si="10"/>
        <v>11540</v>
      </c>
      <c r="AM25" s="14">
        <v>19453</v>
      </c>
      <c r="AN25" s="14">
        <v>8133</v>
      </c>
      <c r="AO25" s="14">
        <v>2132</v>
      </c>
      <c r="AP25" s="14">
        <v>4001</v>
      </c>
      <c r="AQ25" s="14">
        <v>4132</v>
      </c>
      <c r="AR25" s="14">
        <v>37</v>
      </c>
      <c r="AS25" s="14">
        <v>3370</v>
      </c>
      <c r="AT25" s="14">
        <v>0</v>
      </c>
      <c r="AU25" s="14">
        <v>1243</v>
      </c>
      <c r="AV25" s="14">
        <v>0</v>
      </c>
      <c r="AW25" s="14">
        <v>94</v>
      </c>
      <c r="AX25" s="14">
        <v>156</v>
      </c>
      <c r="AY25" s="14">
        <v>39</v>
      </c>
      <c r="AZ25" s="14">
        <v>23</v>
      </c>
      <c r="BA25" s="14">
        <v>2603</v>
      </c>
      <c r="BB25" s="14">
        <v>5018</v>
      </c>
      <c r="BC25" s="14">
        <v>47</v>
      </c>
      <c r="BD25" s="14">
        <v>251</v>
      </c>
      <c r="BE25" s="14">
        <v>0</v>
      </c>
      <c r="BF25" s="14">
        <v>91</v>
      </c>
      <c r="BG25" s="14">
        <v>463</v>
      </c>
      <c r="BH25" s="14">
        <v>137</v>
      </c>
      <c r="BI25" s="14">
        <v>0</v>
      </c>
      <c r="BJ25" s="13">
        <f t="shared" si="0"/>
        <v>280492</v>
      </c>
      <c r="BK25" s="14" t="s">
        <v>171</v>
      </c>
      <c r="BL25" s="14">
        <v>200583</v>
      </c>
      <c r="BM25" s="14">
        <v>30964</v>
      </c>
      <c r="BN25" s="14">
        <v>25704</v>
      </c>
      <c r="BO25" s="14">
        <v>54205</v>
      </c>
      <c r="BP25" s="14">
        <v>0</v>
      </c>
      <c r="BQ25" s="14">
        <v>0</v>
      </c>
      <c r="BR25" s="14">
        <v>2868</v>
      </c>
      <c r="BS25" s="14">
        <v>2868</v>
      </c>
      <c r="BT25" s="14">
        <v>704</v>
      </c>
      <c r="BU25" s="14">
        <v>361</v>
      </c>
      <c r="BV25" s="14">
        <v>22118</v>
      </c>
      <c r="BW25" s="14">
        <v>970601</v>
      </c>
      <c r="BX25" s="14">
        <v>569</v>
      </c>
      <c r="BY25" s="14">
        <v>1318</v>
      </c>
      <c r="BZ25" s="14">
        <v>19415</v>
      </c>
      <c r="CA25" s="14">
        <v>3203</v>
      </c>
      <c r="CB25" s="14">
        <v>7641</v>
      </c>
      <c r="CC25" s="14">
        <v>1644</v>
      </c>
      <c r="CD25" s="14">
        <v>0</v>
      </c>
      <c r="CE25" s="14">
        <v>52986</v>
      </c>
      <c r="CF25" s="14">
        <v>16867</v>
      </c>
      <c r="CG25" s="14">
        <v>457</v>
      </c>
      <c r="CH25" s="14">
        <v>7747</v>
      </c>
      <c r="CI25" s="14">
        <v>2313</v>
      </c>
      <c r="CJ25" s="14">
        <v>3021</v>
      </c>
      <c r="CK25" s="13">
        <f t="shared" si="11"/>
        <v>5334</v>
      </c>
      <c r="CL25" s="14">
        <v>2446</v>
      </c>
      <c r="CM25" s="14">
        <v>245</v>
      </c>
      <c r="CN25" s="14">
        <v>7100</v>
      </c>
      <c r="CO25" s="14">
        <v>913</v>
      </c>
      <c r="CP25" s="14">
        <v>7783</v>
      </c>
      <c r="CQ25" s="13">
        <f>SUM(CP25,CO25)</f>
        <v>8696</v>
      </c>
      <c r="CR25" s="14">
        <v>5145</v>
      </c>
      <c r="CS25" s="14">
        <v>168</v>
      </c>
      <c r="CT25" s="14">
        <v>5192</v>
      </c>
      <c r="CU25" s="14">
        <v>428</v>
      </c>
      <c r="CV25" s="14">
        <v>9069</v>
      </c>
      <c r="CW25" s="14">
        <v>262.5</v>
      </c>
      <c r="CX25" s="14">
        <v>0</v>
      </c>
      <c r="CY25" s="14">
        <v>269</v>
      </c>
      <c r="CZ25" s="14">
        <v>79</v>
      </c>
      <c r="DA25" s="14">
        <v>57</v>
      </c>
      <c r="DB25" s="14">
        <v>12929</v>
      </c>
      <c r="DC25" s="14">
        <v>282</v>
      </c>
    </row>
    <row r="26" spans="1:107" ht="15">
      <c r="A26" s="6" t="s">
        <v>194</v>
      </c>
      <c r="B26" s="7">
        <v>1</v>
      </c>
      <c r="C26" s="8">
        <f t="shared" si="3"/>
        <v>12.9</v>
      </c>
      <c r="D26" s="9">
        <v>8.9</v>
      </c>
      <c r="E26" s="9">
        <v>4</v>
      </c>
      <c r="F26" s="9">
        <v>25.35</v>
      </c>
      <c r="G26" s="9">
        <v>16.35</v>
      </c>
      <c r="H26" s="9">
        <v>1.5</v>
      </c>
      <c r="I26" s="9">
        <v>18.5</v>
      </c>
      <c r="J26" s="8">
        <f t="shared" si="4"/>
        <v>58.25</v>
      </c>
      <c r="K26" s="10">
        <v>1007754</v>
      </c>
      <c r="L26" s="10">
        <v>640504</v>
      </c>
      <c r="M26" s="11">
        <f t="shared" si="5"/>
        <v>367250</v>
      </c>
      <c r="N26" s="15">
        <v>984281</v>
      </c>
      <c r="O26" s="11">
        <f t="shared" si="6"/>
        <v>1992035</v>
      </c>
      <c r="P26" s="10">
        <v>175859</v>
      </c>
      <c r="Q26" s="10">
        <v>200792</v>
      </c>
      <c r="R26" s="10">
        <v>172670</v>
      </c>
      <c r="S26" s="10">
        <v>28122</v>
      </c>
      <c r="T26" s="11">
        <f t="shared" si="7"/>
        <v>64835</v>
      </c>
      <c r="U26" s="10">
        <v>47204</v>
      </c>
      <c r="V26" s="10">
        <v>17631</v>
      </c>
      <c r="W26" s="10">
        <v>4614</v>
      </c>
      <c r="X26" s="10">
        <v>32529</v>
      </c>
      <c r="Y26" s="10">
        <v>435834</v>
      </c>
      <c r="Z26" s="10">
        <v>64800</v>
      </c>
      <c r="AA26" s="10">
        <v>0</v>
      </c>
      <c r="AB26" s="10">
        <v>25980</v>
      </c>
      <c r="AC26" s="11">
        <f t="shared" si="8"/>
        <v>764584</v>
      </c>
      <c r="AD26" s="10">
        <v>9050</v>
      </c>
      <c r="AE26" s="10">
        <v>83787</v>
      </c>
      <c r="AF26" s="10">
        <v>71386</v>
      </c>
      <c r="AG26" s="10">
        <v>13255</v>
      </c>
      <c r="AH26" s="10">
        <v>78059</v>
      </c>
      <c r="AI26" s="11">
        <f t="shared" si="1"/>
        <v>3188015</v>
      </c>
      <c r="AJ26" s="10">
        <v>0</v>
      </c>
      <c r="AK26" s="11">
        <f t="shared" si="9"/>
        <v>3188015</v>
      </c>
      <c r="AL26" s="13">
        <f t="shared" si="10"/>
        <v>6320</v>
      </c>
      <c r="AM26" s="14">
        <v>9225</v>
      </c>
      <c r="AN26" s="14">
        <v>4790</v>
      </c>
      <c r="AO26" s="14">
        <v>4646</v>
      </c>
      <c r="AP26" s="14">
        <v>4268</v>
      </c>
      <c r="AQ26" s="14">
        <v>499</v>
      </c>
      <c r="AR26" s="14">
        <v>1325</v>
      </c>
      <c r="AS26" s="14">
        <v>205</v>
      </c>
      <c r="AT26" s="14">
        <v>0</v>
      </c>
      <c r="AU26" s="14">
        <v>3116</v>
      </c>
      <c r="AV26" s="14">
        <v>0</v>
      </c>
      <c r="AW26" s="14">
        <v>14</v>
      </c>
      <c r="AX26" s="14">
        <v>14</v>
      </c>
      <c r="AY26" s="14">
        <v>9</v>
      </c>
      <c r="AZ26" s="14">
        <v>2</v>
      </c>
      <c r="BA26" s="14">
        <v>0</v>
      </c>
      <c r="BB26" s="14">
        <v>75</v>
      </c>
      <c r="BC26" s="14">
        <v>0</v>
      </c>
      <c r="BD26" s="14">
        <v>23</v>
      </c>
      <c r="BE26" s="14" t="s">
        <v>171</v>
      </c>
      <c r="BF26" s="14">
        <v>72</v>
      </c>
      <c r="BG26" s="14">
        <v>629</v>
      </c>
      <c r="BH26" s="14">
        <v>5</v>
      </c>
      <c r="BI26" s="14" t="s">
        <v>171</v>
      </c>
      <c r="BJ26" s="13">
        <f t="shared" si="0"/>
        <v>573986</v>
      </c>
      <c r="BK26" s="14">
        <v>437241</v>
      </c>
      <c r="BL26" s="14">
        <v>468959</v>
      </c>
      <c r="BM26" s="14">
        <v>24869</v>
      </c>
      <c r="BN26" s="14">
        <v>92711</v>
      </c>
      <c r="BO26" s="14">
        <v>12316</v>
      </c>
      <c r="BP26" s="14">
        <v>0</v>
      </c>
      <c r="BQ26" s="14">
        <v>0</v>
      </c>
      <c r="BR26" s="14">
        <v>889</v>
      </c>
      <c r="BS26" s="14">
        <v>889</v>
      </c>
      <c r="BT26" s="14">
        <v>643</v>
      </c>
      <c r="BU26" s="14">
        <v>122</v>
      </c>
      <c r="BV26" s="14">
        <v>45145</v>
      </c>
      <c r="BW26" s="14">
        <v>1708488</v>
      </c>
      <c r="BX26" s="14">
        <v>207</v>
      </c>
      <c r="BY26" s="14">
        <v>1361</v>
      </c>
      <c r="BZ26" s="14" t="s">
        <v>171</v>
      </c>
      <c r="CA26" s="14">
        <v>25131</v>
      </c>
      <c r="CB26" s="14">
        <v>12124</v>
      </c>
      <c r="CC26" s="14">
        <v>1955</v>
      </c>
      <c r="CD26" s="14" t="s">
        <v>171</v>
      </c>
      <c r="CE26" s="14">
        <v>230342</v>
      </c>
      <c r="CF26" s="14">
        <v>41293</v>
      </c>
      <c r="CG26" s="14">
        <v>6612</v>
      </c>
      <c r="CH26" s="14">
        <v>60999</v>
      </c>
      <c r="CI26" s="14">
        <v>1754</v>
      </c>
      <c r="CJ26" s="14">
        <v>4803</v>
      </c>
      <c r="CK26" s="13">
        <f t="shared" si="11"/>
        <v>6557</v>
      </c>
      <c r="CL26" s="14">
        <v>3187</v>
      </c>
      <c r="CM26" s="14">
        <v>331</v>
      </c>
      <c r="CN26" s="14">
        <v>7101</v>
      </c>
      <c r="CO26" s="14">
        <v>332</v>
      </c>
      <c r="CP26" s="14">
        <v>1892</v>
      </c>
      <c r="CQ26" s="13">
        <f>SUM(CP26,CO26)</f>
        <v>2224</v>
      </c>
      <c r="CR26" s="14">
        <v>1044</v>
      </c>
      <c r="CS26" s="14">
        <v>40</v>
      </c>
      <c r="CT26" s="14">
        <v>7787</v>
      </c>
      <c r="CU26" s="14">
        <v>462</v>
      </c>
      <c r="CV26" s="14">
        <v>6874</v>
      </c>
      <c r="CW26" s="14">
        <v>0</v>
      </c>
      <c r="CX26" s="14">
        <v>0</v>
      </c>
      <c r="CY26" s="14">
        <v>803</v>
      </c>
      <c r="CZ26" s="14">
        <v>92</v>
      </c>
      <c r="DA26" s="14">
        <v>62</v>
      </c>
      <c r="DB26" s="14">
        <v>4505</v>
      </c>
      <c r="DC26" s="14">
        <v>1605</v>
      </c>
    </row>
    <row r="27" spans="1:107" ht="15">
      <c r="A27" s="6" t="s">
        <v>195</v>
      </c>
      <c r="B27" s="7">
        <v>1</v>
      </c>
      <c r="C27" s="8">
        <f t="shared" si="3"/>
        <v>10</v>
      </c>
      <c r="D27" s="9">
        <v>9</v>
      </c>
      <c r="E27" s="9">
        <v>1</v>
      </c>
      <c r="F27" s="9">
        <v>16.5</v>
      </c>
      <c r="G27" s="9">
        <v>13.5</v>
      </c>
      <c r="H27" s="9">
        <v>0</v>
      </c>
      <c r="I27" s="9">
        <v>10.2</v>
      </c>
      <c r="J27" s="8">
        <f t="shared" si="4"/>
        <v>36.7</v>
      </c>
      <c r="K27" s="10">
        <v>794444</v>
      </c>
      <c r="L27" s="10">
        <v>678728</v>
      </c>
      <c r="M27" s="11">
        <f t="shared" si="5"/>
        <v>115716</v>
      </c>
      <c r="N27" s="15">
        <v>758394</v>
      </c>
      <c r="O27" s="11">
        <f t="shared" si="6"/>
        <v>1552838</v>
      </c>
      <c r="P27" s="10">
        <v>165385</v>
      </c>
      <c r="Q27" s="10">
        <v>136958</v>
      </c>
      <c r="R27" s="10">
        <v>136958</v>
      </c>
      <c r="S27" s="10" t="s">
        <v>171</v>
      </c>
      <c r="T27" s="11">
        <f t="shared" si="7"/>
        <v>374057</v>
      </c>
      <c r="U27" s="10">
        <v>270337</v>
      </c>
      <c r="V27" s="10">
        <v>103720</v>
      </c>
      <c r="W27" s="10" t="s">
        <v>171</v>
      </c>
      <c r="X27" s="10" t="s">
        <v>171</v>
      </c>
      <c r="Y27" s="10">
        <v>248999</v>
      </c>
      <c r="Z27" s="10">
        <v>248999</v>
      </c>
      <c r="AA27" s="10">
        <v>11980</v>
      </c>
      <c r="AB27" s="10">
        <v>0</v>
      </c>
      <c r="AC27" s="11">
        <f t="shared" si="8"/>
        <v>771994</v>
      </c>
      <c r="AD27" s="10">
        <v>3900</v>
      </c>
      <c r="AE27" s="10">
        <v>31840</v>
      </c>
      <c r="AF27" s="10">
        <v>126162</v>
      </c>
      <c r="AG27" s="10">
        <v>38313</v>
      </c>
      <c r="AH27" s="10">
        <v>108697</v>
      </c>
      <c r="AI27" s="11">
        <f t="shared" si="1"/>
        <v>2799129</v>
      </c>
      <c r="AJ27" s="10">
        <v>639291</v>
      </c>
      <c r="AK27" s="11">
        <f t="shared" si="9"/>
        <v>3438420</v>
      </c>
      <c r="AL27" s="13">
        <f t="shared" si="10"/>
        <v>5095</v>
      </c>
      <c r="AM27" s="14">
        <v>3937</v>
      </c>
      <c r="AN27" s="14">
        <v>4953</v>
      </c>
      <c r="AO27" s="14">
        <v>0</v>
      </c>
      <c r="AP27" s="14">
        <v>3897</v>
      </c>
      <c r="AQ27" s="14">
        <v>1056</v>
      </c>
      <c r="AR27" s="14">
        <v>0</v>
      </c>
      <c r="AS27" s="14">
        <v>142</v>
      </c>
      <c r="AT27" s="14" t="s">
        <v>171</v>
      </c>
      <c r="AU27" s="14">
        <v>4690</v>
      </c>
      <c r="AV27" s="14">
        <v>1463</v>
      </c>
      <c r="AW27" s="14">
        <v>0</v>
      </c>
      <c r="AX27" s="14">
        <v>0</v>
      </c>
      <c r="AY27" s="14">
        <v>0</v>
      </c>
      <c r="AZ27" s="14" t="s">
        <v>171</v>
      </c>
      <c r="BA27" s="14">
        <v>0</v>
      </c>
      <c r="BB27" s="14">
        <v>2348</v>
      </c>
      <c r="BC27" s="14">
        <v>0</v>
      </c>
      <c r="BD27" s="14">
        <v>52</v>
      </c>
      <c r="BE27" s="14">
        <v>0</v>
      </c>
      <c r="BF27" s="14">
        <v>42</v>
      </c>
      <c r="BG27" s="14">
        <v>174</v>
      </c>
      <c r="BH27" s="14">
        <v>2</v>
      </c>
      <c r="BI27" s="14" t="s">
        <v>171</v>
      </c>
      <c r="BJ27" s="13">
        <f t="shared" si="0"/>
        <v>372636</v>
      </c>
      <c r="BK27" s="14">
        <v>325061</v>
      </c>
      <c r="BL27" s="14">
        <v>355903</v>
      </c>
      <c r="BM27" s="14">
        <v>6044</v>
      </c>
      <c r="BN27" s="14">
        <v>10283</v>
      </c>
      <c r="BO27" s="14">
        <v>6450</v>
      </c>
      <c r="BP27" s="14" t="s">
        <v>171</v>
      </c>
      <c r="BQ27" s="14">
        <v>117273</v>
      </c>
      <c r="BR27" s="14">
        <v>841</v>
      </c>
      <c r="BS27" s="14">
        <v>841</v>
      </c>
      <c r="BT27" s="14">
        <v>674</v>
      </c>
      <c r="BU27" s="14" t="s">
        <v>171</v>
      </c>
      <c r="BV27" s="14">
        <v>9698</v>
      </c>
      <c r="BW27" s="14">
        <v>1141337</v>
      </c>
      <c r="BX27" s="14">
        <v>2570</v>
      </c>
      <c r="BY27" s="14">
        <v>10167</v>
      </c>
      <c r="BZ27" s="14">
        <v>1268</v>
      </c>
      <c r="CA27" s="14">
        <v>2066</v>
      </c>
      <c r="CB27" s="14">
        <v>3019</v>
      </c>
      <c r="CC27" s="14">
        <v>189</v>
      </c>
      <c r="CD27" s="14" t="s">
        <v>171</v>
      </c>
      <c r="CE27" s="14">
        <v>49615</v>
      </c>
      <c r="CF27" s="14">
        <v>12365</v>
      </c>
      <c r="CG27" s="14">
        <v>0</v>
      </c>
      <c r="CH27" s="14">
        <v>6566</v>
      </c>
      <c r="CI27" s="14">
        <v>2037</v>
      </c>
      <c r="CJ27" s="14">
        <v>4258</v>
      </c>
      <c r="CK27" s="13">
        <f t="shared" si="11"/>
        <v>6295</v>
      </c>
      <c r="CL27" s="14">
        <v>6295</v>
      </c>
      <c r="CM27" s="14">
        <v>3497</v>
      </c>
      <c r="CN27" s="14">
        <v>220</v>
      </c>
      <c r="CO27" s="14" t="s">
        <v>171</v>
      </c>
      <c r="CP27" s="14">
        <v>2590</v>
      </c>
      <c r="CQ27" s="13">
        <v>2543</v>
      </c>
      <c r="CR27" s="14">
        <v>2904</v>
      </c>
      <c r="CS27" s="14">
        <v>245</v>
      </c>
      <c r="CT27" s="14" t="s">
        <v>171</v>
      </c>
      <c r="CU27" s="14">
        <v>173</v>
      </c>
      <c r="CV27" s="14">
        <v>3903</v>
      </c>
      <c r="CW27" s="14">
        <v>135</v>
      </c>
      <c r="CX27" s="14">
        <v>108</v>
      </c>
      <c r="CY27" s="14">
        <v>332</v>
      </c>
      <c r="CZ27" s="14">
        <v>81</v>
      </c>
      <c r="DA27" s="14">
        <v>69</v>
      </c>
      <c r="DB27" s="14">
        <v>8497</v>
      </c>
      <c r="DC27" s="14">
        <v>260</v>
      </c>
    </row>
    <row r="28" spans="1:107" ht="15.75" thickBot="1">
      <c r="A28" s="21" t="s">
        <v>196</v>
      </c>
      <c r="B28" s="29">
        <f>SUM(B5:B27)</f>
        <v>11</v>
      </c>
      <c r="C28" s="30">
        <f>SUM(C5:C27)</f>
        <v>446.50000000000006</v>
      </c>
      <c r="D28" s="30">
        <f aca="true" t="shared" si="12" ref="D28:I28">SUM(D5:D27)</f>
        <v>382.5</v>
      </c>
      <c r="E28" s="30">
        <f t="shared" si="12"/>
        <v>64</v>
      </c>
      <c r="F28" s="30">
        <f t="shared" si="12"/>
        <v>633.44</v>
      </c>
      <c r="G28" s="30">
        <f t="shared" si="12"/>
        <v>460.94</v>
      </c>
      <c r="H28" s="30">
        <f t="shared" si="12"/>
        <v>8.5</v>
      </c>
      <c r="I28" s="30">
        <f t="shared" si="12"/>
        <v>453.64292671574844</v>
      </c>
      <c r="J28" s="30">
        <f>SUM(J5:J27)</f>
        <v>1542.0829267157485</v>
      </c>
      <c r="K28" s="31">
        <f>SUM(K5:K27)</f>
        <v>35241055.08</v>
      </c>
      <c r="L28" s="31">
        <f aca="true" t="shared" si="13" ref="L28:AK28">SUM(L5:L27)</f>
        <v>29967091.909999996</v>
      </c>
      <c r="M28" s="31">
        <f t="shared" si="13"/>
        <v>5273963</v>
      </c>
      <c r="N28" s="31">
        <f t="shared" si="13"/>
        <v>29915620.5</v>
      </c>
      <c r="O28" s="31">
        <f t="shared" si="13"/>
        <v>65156675.58</v>
      </c>
      <c r="P28" s="31">
        <f t="shared" si="13"/>
        <v>7028579.75</v>
      </c>
      <c r="Q28" s="31">
        <f t="shared" si="13"/>
        <v>8784128.93</v>
      </c>
      <c r="R28" s="31">
        <f t="shared" si="13"/>
        <v>7898623</v>
      </c>
      <c r="S28" s="31">
        <f>SUM(S5:S27)</f>
        <v>519840</v>
      </c>
      <c r="T28" s="31">
        <f t="shared" si="13"/>
        <v>7829774.67</v>
      </c>
      <c r="U28" s="31">
        <f t="shared" si="13"/>
        <v>5464298.42</v>
      </c>
      <c r="V28" s="31">
        <f t="shared" si="13"/>
        <v>2365476.25</v>
      </c>
      <c r="W28" s="31">
        <f t="shared" si="13"/>
        <v>607400.71</v>
      </c>
      <c r="X28" s="31">
        <f t="shared" si="13"/>
        <v>513439.47</v>
      </c>
      <c r="Y28" s="31">
        <f>SUM(Y5:Y27)</f>
        <v>15892052</v>
      </c>
      <c r="Z28" s="31">
        <f t="shared" si="13"/>
        <v>10958533.440000001</v>
      </c>
      <c r="AA28" s="31">
        <f t="shared" si="13"/>
        <v>782869.7</v>
      </c>
      <c r="AB28" s="31">
        <f t="shared" si="13"/>
        <v>57209</v>
      </c>
      <c r="AC28" s="31">
        <f t="shared" si="13"/>
        <v>34466874.480000004</v>
      </c>
      <c r="AD28" s="31">
        <f t="shared" si="13"/>
        <v>373325</v>
      </c>
      <c r="AE28" s="31">
        <f t="shared" si="13"/>
        <v>1601417.83</v>
      </c>
      <c r="AF28" s="31">
        <f t="shared" si="13"/>
        <v>4910951.6899999995</v>
      </c>
      <c r="AG28" s="31">
        <f t="shared" si="13"/>
        <v>1547910</v>
      </c>
      <c r="AH28" s="31">
        <f t="shared" si="13"/>
        <v>4755145.069999999</v>
      </c>
      <c r="AI28" s="31">
        <f t="shared" si="13"/>
        <v>119840879.4</v>
      </c>
      <c r="AJ28" s="31">
        <f t="shared" si="13"/>
        <v>8040688.09</v>
      </c>
      <c r="AK28" s="31">
        <f t="shared" si="13"/>
        <v>127881567.49</v>
      </c>
      <c r="AL28" s="32">
        <f>SUM(AL5:AL27)</f>
        <v>348759</v>
      </c>
      <c r="AM28" s="32">
        <f aca="true" t="shared" si="14" ref="AM28:BL28">SUM(AM5:AM27)</f>
        <v>508158</v>
      </c>
      <c r="AN28" s="32">
        <f t="shared" si="14"/>
        <v>293493</v>
      </c>
      <c r="AO28" s="32">
        <f t="shared" si="14"/>
        <v>275311</v>
      </c>
      <c r="AP28" s="32">
        <f t="shared" si="14"/>
        <v>171820</v>
      </c>
      <c r="AQ28" s="32">
        <f t="shared" si="14"/>
        <v>117001</v>
      </c>
      <c r="AR28" s="32">
        <f t="shared" si="14"/>
        <v>25363</v>
      </c>
      <c r="AS28" s="32">
        <f t="shared" si="14"/>
        <v>9202</v>
      </c>
      <c r="AT28" s="32">
        <f t="shared" si="14"/>
        <v>20701</v>
      </c>
      <c r="AU28" s="32">
        <f t="shared" si="14"/>
        <v>172716</v>
      </c>
      <c r="AV28" s="32">
        <f t="shared" si="14"/>
        <v>22375</v>
      </c>
      <c r="AW28" s="32">
        <f t="shared" si="14"/>
        <v>2010</v>
      </c>
      <c r="AX28" s="32">
        <f t="shared" si="14"/>
        <v>15933</v>
      </c>
      <c r="AY28" s="32">
        <f t="shared" si="14"/>
        <v>574</v>
      </c>
      <c r="AZ28" s="32">
        <f t="shared" si="14"/>
        <v>212</v>
      </c>
      <c r="BA28" s="32">
        <f>SUM(BA5:BA27)</f>
        <v>88269</v>
      </c>
      <c r="BB28" s="32">
        <f t="shared" si="14"/>
        <v>219757</v>
      </c>
      <c r="BC28" s="32">
        <f t="shared" si="14"/>
        <v>894.72</v>
      </c>
      <c r="BD28" s="32">
        <f t="shared" si="14"/>
        <v>5374</v>
      </c>
      <c r="BE28" s="32">
        <f t="shared" si="14"/>
        <v>21855</v>
      </c>
      <c r="BF28" s="32">
        <f t="shared" si="14"/>
        <v>7549</v>
      </c>
      <c r="BG28" s="32">
        <f t="shared" si="14"/>
        <v>11619</v>
      </c>
      <c r="BH28" s="32">
        <f t="shared" si="14"/>
        <v>3481</v>
      </c>
      <c r="BI28" s="32">
        <f t="shared" si="14"/>
        <v>10259</v>
      </c>
      <c r="BJ28" s="32">
        <f>SUM(BJ5:BJ27)</f>
        <v>19465754</v>
      </c>
      <c r="BK28" s="32">
        <f t="shared" si="14"/>
        <v>12502939</v>
      </c>
      <c r="BL28" s="32">
        <f t="shared" si="14"/>
        <v>15605213</v>
      </c>
      <c r="BM28" s="32">
        <f>SUM(BM5:BM27)</f>
        <v>943493</v>
      </c>
      <c r="BN28" s="32">
        <f>SUM(BN5:BN27)</f>
        <v>3250866</v>
      </c>
      <c r="BO28" s="32">
        <f>SUM(BO5:BO27)</f>
        <v>457941</v>
      </c>
      <c r="BP28" s="32">
        <f>SUM(BP5:BP27)</f>
        <v>151734</v>
      </c>
      <c r="BQ28" s="32">
        <f aca="true" t="shared" si="15" ref="BQ28:CY28">SUM(BQ5:BQ27)</f>
        <v>3984640</v>
      </c>
      <c r="BR28" s="32">
        <f t="shared" si="15"/>
        <v>53067</v>
      </c>
      <c r="BS28" s="32">
        <f t="shared" si="15"/>
        <v>34923</v>
      </c>
      <c r="BT28" s="32">
        <f t="shared" si="15"/>
        <v>21274</v>
      </c>
      <c r="BU28" s="32">
        <f t="shared" si="15"/>
        <v>8849</v>
      </c>
      <c r="BV28" s="32">
        <f t="shared" si="15"/>
        <v>503318</v>
      </c>
      <c r="BW28" s="32">
        <f t="shared" si="15"/>
        <v>31226795</v>
      </c>
      <c r="BX28" s="32">
        <f t="shared" si="15"/>
        <v>184631.45</v>
      </c>
      <c r="BY28" s="32">
        <f t="shared" si="15"/>
        <v>657696</v>
      </c>
      <c r="BZ28" s="32">
        <f t="shared" si="15"/>
        <v>556070</v>
      </c>
      <c r="CA28" s="32">
        <f t="shared" si="15"/>
        <v>356172</v>
      </c>
      <c r="CB28" s="32">
        <f t="shared" si="15"/>
        <v>300813</v>
      </c>
      <c r="CC28" s="32">
        <f t="shared" si="15"/>
        <v>49851</v>
      </c>
      <c r="CD28" s="32">
        <f t="shared" si="15"/>
        <v>1697903</v>
      </c>
      <c r="CE28" s="32">
        <f t="shared" si="15"/>
        <v>3051068</v>
      </c>
      <c r="CF28" s="32">
        <f t="shared" si="15"/>
        <v>1824937</v>
      </c>
      <c r="CG28" s="32">
        <f t="shared" si="15"/>
        <v>244017</v>
      </c>
      <c r="CH28" s="32">
        <f t="shared" si="15"/>
        <v>997386</v>
      </c>
      <c r="CI28" s="32">
        <f t="shared" si="15"/>
        <v>69876</v>
      </c>
      <c r="CJ28" s="32">
        <f t="shared" si="15"/>
        <v>96787</v>
      </c>
      <c r="CK28" s="32">
        <f t="shared" si="15"/>
        <v>166663</v>
      </c>
      <c r="CL28" s="32">
        <f t="shared" si="15"/>
        <v>93955</v>
      </c>
      <c r="CM28" s="32">
        <f t="shared" si="15"/>
        <v>12060</v>
      </c>
      <c r="CN28" s="32">
        <f>SUM(CN5:CN27)</f>
        <v>130117</v>
      </c>
      <c r="CO28" s="32">
        <f t="shared" si="15"/>
        <v>66121</v>
      </c>
      <c r="CP28" s="32">
        <f t="shared" si="15"/>
        <v>124162</v>
      </c>
      <c r="CQ28" s="32">
        <f t="shared" si="15"/>
        <v>190236</v>
      </c>
      <c r="CR28" s="32">
        <f t="shared" si="15"/>
        <v>86987</v>
      </c>
      <c r="CS28" s="32">
        <f t="shared" si="15"/>
        <v>12298</v>
      </c>
      <c r="CT28" s="32">
        <f>SUM(CT5:CT27)</f>
        <v>120770</v>
      </c>
      <c r="CU28" s="32">
        <f t="shared" si="15"/>
        <v>8419</v>
      </c>
      <c r="CV28" s="32">
        <f>SUM(CV5:CV27)</f>
        <v>211682</v>
      </c>
      <c r="CW28" s="32">
        <f t="shared" si="15"/>
        <v>2491</v>
      </c>
      <c r="CX28" s="32">
        <f t="shared" si="15"/>
        <v>13053</v>
      </c>
      <c r="CY28" s="32">
        <f t="shared" si="15"/>
        <v>35519</v>
      </c>
      <c r="CZ28" s="32" t="s">
        <v>197</v>
      </c>
      <c r="DA28" s="32" t="s">
        <v>198</v>
      </c>
      <c r="DB28" s="32" t="s">
        <v>199</v>
      </c>
      <c r="DC28" s="32" t="s">
        <v>200</v>
      </c>
    </row>
  </sheetData>
  <sheetProtection/>
  <mergeCells count="28">
    <mergeCell ref="B1:J1"/>
    <mergeCell ref="K1:L1"/>
    <mergeCell ref="M1:P1"/>
    <mergeCell ref="Q1:U1"/>
    <mergeCell ref="V1:AF1"/>
    <mergeCell ref="AG1:AK1"/>
    <mergeCell ref="AL1:AP1"/>
    <mergeCell ref="AQ1:BB1"/>
    <mergeCell ref="BC1:BI1"/>
    <mergeCell ref="BJ1:BM1"/>
    <mergeCell ref="BN1:BX1"/>
    <mergeCell ref="BY1:CG1"/>
    <mergeCell ref="CH1:CS1"/>
    <mergeCell ref="CU1:DC1"/>
    <mergeCell ref="C2:J2"/>
    <mergeCell ref="K2:L2"/>
    <mergeCell ref="M2:P2"/>
    <mergeCell ref="Q2:U2"/>
    <mergeCell ref="V2:AF2"/>
    <mergeCell ref="AG2:AK2"/>
    <mergeCell ref="AL2:AP2"/>
    <mergeCell ref="AQ2:BB2"/>
    <mergeCell ref="BC2:BI2"/>
    <mergeCell ref="BJ2:BM2"/>
    <mergeCell ref="BN2:BX2"/>
    <mergeCell ref="BY2:CG2"/>
    <mergeCell ref="CH2:CS2"/>
    <mergeCell ref="CU2:DC2"/>
  </mergeCells>
  <printOptions/>
  <pageMargins left="0.25" right="0.25" top="0.75" bottom="0.75" header="0.3" footer="0.3"/>
  <pageSetup horizontalDpi="600" verticalDpi="600" orientation="landscape" r:id="rId1"/>
  <headerFooter>
    <oddHeader>&amp;C&amp;"-,Bold"&amp;14Appendix B: CSU Annual Libraries Statistics: Cumulative Data, 2007-2008</oddHeader>
    <oddFooter>&amp;CPage 30 of 33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C28"/>
  <sheetViews>
    <sheetView workbookViewId="0" topLeftCell="BY3">
      <selection activeCell="B3" sqref="B3"/>
    </sheetView>
  </sheetViews>
  <sheetFormatPr defaultColWidth="9.140625" defaultRowHeight="15"/>
  <cols>
    <col min="1" max="1" width="17.421875" style="0" customWidth="1"/>
    <col min="2" max="10" width="0" style="0" hidden="1" customWidth="1"/>
    <col min="11" max="11" width="13.421875" style="0" hidden="1" customWidth="1"/>
    <col min="12" max="12" width="12.00390625" style="0" hidden="1" customWidth="1"/>
    <col min="13" max="13" width="13.140625" style="0" hidden="1" customWidth="1"/>
    <col min="14" max="15" width="12.8515625" style="0" hidden="1" customWidth="1"/>
    <col min="16" max="16" width="11.8515625" style="0" hidden="1" customWidth="1"/>
    <col min="17" max="17" width="11.421875" style="0" hidden="1" customWidth="1"/>
    <col min="18" max="18" width="10.421875" style="0" hidden="1" customWidth="1"/>
    <col min="19" max="19" width="0" style="0" hidden="1" customWidth="1"/>
    <col min="20" max="20" width="12.8515625" style="0" hidden="1" customWidth="1"/>
    <col min="21" max="21" width="12.7109375" style="0" hidden="1" customWidth="1"/>
    <col min="22" max="22" width="10.8515625" style="0" hidden="1" customWidth="1"/>
    <col min="23" max="24" width="0" style="0" hidden="1" customWidth="1"/>
    <col min="25" max="25" width="12.421875" style="0" hidden="1" customWidth="1"/>
    <col min="26" max="26" width="11.57421875" style="0" hidden="1" customWidth="1"/>
    <col min="27" max="28" width="0" style="0" hidden="1" customWidth="1"/>
    <col min="29" max="29" width="12.00390625" style="0" hidden="1" customWidth="1"/>
    <col min="30" max="30" width="0" style="0" hidden="1" customWidth="1"/>
    <col min="31" max="31" width="11.8515625" style="0" hidden="1" customWidth="1"/>
    <col min="32" max="32" width="11.57421875" style="0" hidden="1" customWidth="1"/>
    <col min="33" max="34" width="11.421875" style="0" hidden="1" customWidth="1"/>
    <col min="35" max="35" width="12.421875" style="0" hidden="1" customWidth="1"/>
    <col min="36" max="36" width="11.7109375" style="0" hidden="1" customWidth="1"/>
    <col min="37" max="37" width="13.7109375" style="0" hidden="1" customWidth="1"/>
    <col min="38" max="38" width="12.140625" style="0" hidden="1" customWidth="1"/>
    <col min="39" max="39" width="9.7109375" style="0" hidden="1" customWidth="1"/>
    <col min="40" max="47" width="0" style="0" hidden="1" customWidth="1"/>
    <col min="48" max="48" width="10.57421875" style="0" hidden="1" customWidth="1"/>
    <col min="49" max="54" width="0" style="0" hidden="1" customWidth="1"/>
    <col min="55" max="55" width="11.00390625" style="0" hidden="1" customWidth="1"/>
    <col min="56" max="56" width="11.28125" style="0" hidden="1" customWidth="1"/>
    <col min="57" max="61" width="0" style="0" hidden="1" customWidth="1"/>
    <col min="62" max="62" width="12.00390625" style="0" hidden="1" customWidth="1"/>
    <col min="63" max="63" width="11.140625" style="0" hidden="1" customWidth="1"/>
    <col min="64" max="64" width="11.57421875" style="0" hidden="1" customWidth="1"/>
    <col min="65" max="65" width="0" style="0" hidden="1" customWidth="1"/>
    <col min="66" max="66" width="9.8515625" style="0" hidden="1" customWidth="1"/>
    <col min="67" max="67" width="0" style="0" hidden="1" customWidth="1"/>
    <col min="68" max="68" width="10.421875" style="0" hidden="1" customWidth="1"/>
    <col min="69" max="69" width="10.7109375" style="0" hidden="1" customWidth="1"/>
    <col min="70" max="71" width="0" style="0" hidden="1" customWidth="1"/>
    <col min="72" max="72" width="9.8515625" style="0" hidden="1" customWidth="1"/>
    <col min="73" max="74" width="0" style="0" hidden="1" customWidth="1"/>
    <col min="75" max="75" width="12.421875" style="0" hidden="1" customWidth="1"/>
    <col min="76" max="76" width="0" style="0" hidden="1" customWidth="1"/>
    <col min="78" max="78" width="12.00390625" style="0" customWidth="1"/>
    <col min="82" max="82" width="11.421875" style="0" customWidth="1"/>
    <col min="83" max="83" width="10.00390625" style="0" customWidth="1"/>
    <col min="84" max="84" width="10.28125" style="0" customWidth="1"/>
    <col min="85" max="85" width="10.8515625" style="0" customWidth="1"/>
    <col min="86" max="86" width="10.57421875" style="0" hidden="1" customWidth="1"/>
    <col min="87" max="87" width="10.140625" style="0" hidden="1" customWidth="1"/>
    <col min="88" max="97" width="0" style="0" hidden="1" customWidth="1"/>
    <col min="98" max="98" width="16.140625" style="0" hidden="1" customWidth="1"/>
    <col min="99" max="103" width="0" style="0" hidden="1" customWidth="1"/>
    <col min="104" max="104" width="10.421875" style="0" hidden="1" customWidth="1"/>
    <col min="105" max="105" width="11.7109375" style="0" hidden="1" customWidth="1"/>
    <col min="106" max="106" width="14.140625" style="0" hidden="1" customWidth="1"/>
    <col min="107" max="107" width="11.140625" style="0" hidden="1" customWidth="1"/>
  </cols>
  <sheetData>
    <row r="1" spans="1:107" s="37" customFormat="1" ht="15.75">
      <c r="A1" s="35"/>
      <c r="B1" s="46"/>
      <c r="C1" s="46"/>
      <c r="D1" s="46"/>
      <c r="E1" s="46"/>
      <c r="F1" s="46"/>
      <c r="G1" s="46"/>
      <c r="H1" s="46"/>
      <c r="I1" s="46"/>
      <c r="J1" s="46"/>
      <c r="K1" s="50" t="s">
        <v>0</v>
      </c>
      <c r="L1" s="50"/>
      <c r="M1" s="44" t="s">
        <v>0</v>
      </c>
      <c r="N1" s="44"/>
      <c r="O1" s="44"/>
      <c r="P1" s="44"/>
      <c r="Q1" s="44" t="s">
        <v>0</v>
      </c>
      <c r="R1" s="44"/>
      <c r="S1" s="44"/>
      <c r="T1" s="44"/>
      <c r="U1" s="44"/>
      <c r="V1" s="44" t="s">
        <v>0</v>
      </c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 t="s">
        <v>0</v>
      </c>
      <c r="AH1" s="44"/>
      <c r="AI1" s="44"/>
      <c r="AJ1" s="44"/>
      <c r="AK1" s="44"/>
      <c r="AL1" s="45" t="s">
        <v>1</v>
      </c>
      <c r="AM1" s="45"/>
      <c r="AN1" s="45"/>
      <c r="AO1" s="45"/>
      <c r="AP1" s="45"/>
      <c r="AQ1" s="45" t="s">
        <v>1</v>
      </c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 t="s">
        <v>1</v>
      </c>
      <c r="BD1" s="45"/>
      <c r="BE1" s="45"/>
      <c r="BF1" s="45"/>
      <c r="BG1" s="45"/>
      <c r="BH1" s="45"/>
      <c r="BI1" s="45"/>
      <c r="BJ1" s="44" t="s">
        <v>1</v>
      </c>
      <c r="BK1" s="44"/>
      <c r="BL1" s="44"/>
      <c r="BM1" s="44"/>
      <c r="BN1" s="44" t="s">
        <v>1</v>
      </c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 t="s">
        <v>1</v>
      </c>
      <c r="BZ1" s="44"/>
      <c r="CA1" s="44"/>
      <c r="CB1" s="44"/>
      <c r="CC1" s="44"/>
      <c r="CD1" s="44"/>
      <c r="CE1" s="44"/>
      <c r="CF1" s="44"/>
      <c r="CG1" s="44"/>
      <c r="CH1" s="44" t="s">
        <v>8</v>
      </c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0" t="s">
        <v>8</v>
      </c>
      <c r="CU1" s="54" t="s">
        <v>8</v>
      </c>
      <c r="CV1" s="54"/>
      <c r="CW1" s="54"/>
      <c r="CX1" s="54"/>
      <c r="CY1" s="54"/>
      <c r="CZ1" s="54"/>
      <c r="DA1" s="54"/>
      <c r="DB1" s="54"/>
      <c r="DC1" s="55"/>
    </row>
    <row r="2" spans="1:107" s="33" customFormat="1" ht="27" customHeight="1">
      <c r="A2" s="36"/>
      <c r="B2" s="38" t="s">
        <v>2</v>
      </c>
      <c r="C2" s="47" t="s">
        <v>3</v>
      </c>
      <c r="D2" s="48"/>
      <c r="E2" s="48"/>
      <c r="F2" s="48"/>
      <c r="G2" s="48"/>
      <c r="H2" s="48"/>
      <c r="I2" s="48"/>
      <c r="J2" s="48"/>
      <c r="K2" s="49" t="s">
        <v>4</v>
      </c>
      <c r="L2" s="49"/>
      <c r="M2" s="49" t="s">
        <v>4</v>
      </c>
      <c r="N2" s="49"/>
      <c r="O2" s="49"/>
      <c r="P2" s="49"/>
      <c r="Q2" s="43" t="s">
        <v>5</v>
      </c>
      <c r="R2" s="43"/>
      <c r="S2" s="43"/>
      <c r="T2" s="43"/>
      <c r="U2" s="43"/>
      <c r="V2" s="43" t="s">
        <v>5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 t="s">
        <v>5</v>
      </c>
      <c r="AH2" s="43"/>
      <c r="AI2" s="43"/>
      <c r="AJ2" s="43"/>
      <c r="AK2" s="43"/>
      <c r="AL2" s="43" t="s">
        <v>6</v>
      </c>
      <c r="AM2" s="43"/>
      <c r="AN2" s="43"/>
      <c r="AO2" s="43"/>
      <c r="AP2" s="43"/>
      <c r="AQ2" s="43" t="s">
        <v>6</v>
      </c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 t="s">
        <v>6</v>
      </c>
      <c r="BD2" s="43"/>
      <c r="BE2" s="43"/>
      <c r="BF2" s="43"/>
      <c r="BG2" s="43"/>
      <c r="BH2" s="43"/>
      <c r="BI2" s="43"/>
      <c r="BJ2" s="43" t="s">
        <v>7</v>
      </c>
      <c r="BK2" s="43"/>
      <c r="BL2" s="43"/>
      <c r="BM2" s="43"/>
      <c r="BN2" s="43" t="s">
        <v>7</v>
      </c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 t="s">
        <v>7</v>
      </c>
      <c r="BZ2" s="43"/>
      <c r="CA2" s="43"/>
      <c r="CB2" s="43"/>
      <c r="CC2" s="43"/>
      <c r="CD2" s="43"/>
      <c r="CE2" s="43"/>
      <c r="CF2" s="43"/>
      <c r="CG2" s="43"/>
      <c r="CH2" s="48" t="s">
        <v>216</v>
      </c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39" t="s">
        <v>216</v>
      </c>
      <c r="CU2" s="52" t="s">
        <v>217</v>
      </c>
      <c r="CV2" s="52"/>
      <c r="CW2" s="52"/>
      <c r="CX2" s="52"/>
      <c r="CY2" s="52"/>
      <c r="CZ2" s="52"/>
      <c r="DA2" s="52"/>
      <c r="DB2" s="52"/>
      <c r="DC2" s="56"/>
    </row>
    <row r="3" spans="1:107" s="28" customFormat="1" ht="96.75" customHeight="1">
      <c r="A3" s="22"/>
      <c r="B3" s="23" t="s">
        <v>9</v>
      </c>
      <c r="C3" s="23" t="s">
        <v>10</v>
      </c>
      <c r="D3" s="23" t="s">
        <v>11</v>
      </c>
      <c r="E3" s="23" t="s">
        <v>12</v>
      </c>
      <c r="F3" s="23" t="s">
        <v>13</v>
      </c>
      <c r="G3" s="23" t="s">
        <v>14</v>
      </c>
      <c r="H3" s="23" t="s">
        <v>15</v>
      </c>
      <c r="I3" s="23" t="s">
        <v>16</v>
      </c>
      <c r="J3" s="24" t="s">
        <v>201</v>
      </c>
      <c r="K3" s="25" t="s">
        <v>17</v>
      </c>
      <c r="L3" s="25" t="s">
        <v>18</v>
      </c>
      <c r="M3" s="23" t="s">
        <v>19</v>
      </c>
      <c r="N3" s="23" t="s">
        <v>20</v>
      </c>
      <c r="O3" s="24" t="s">
        <v>202</v>
      </c>
      <c r="P3" s="23" t="s">
        <v>21</v>
      </c>
      <c r="Q3" s="23" t="s">
        <v>22</v>
      </c>
      <c r="R3" s="23" t="s">
        <v>23</v>
      </c>
      <c r="S3" s="23" t="s">
        <v>24</v>
      </c>
      <c r="T3" s="23" t="s">
        <v>25</v>
      </c>
      <c r="U3" s="34" t="s">
        <v>26</v>
      </c>
      <c r="V3" s="23" t="s">
        <v>27</v>
      </c>
      <c r="W3" s="23" t="s">
        <v>28</v>
      </c>
      <c r="X3" s="23" t="s">
        <v>29</v>
      </c>
      <c r="Y3" s="23" t="s">
        <v>209</v>
      </c>
      <c r="Z3" s="23" t="s">
        <v>30</v>
      </c>
      <c r="AA3" s="23" t="s">
        <v>31</v>
      </c>
      <c r="AB3" s="23" t="s">
        <v>32</v>
      </c>
      <c r="AC3" s="24" t="s">
        <v>203</v>
      </c>
      <c r="AD3" s="23" t="s">
        <v>210</v>
      </c>
      <c r="AE3" s="23" t="s">
        <v>33</v>
      </c>
      <c r="AF3" s="23" t="s">
        <v>34</v>
      </c>
      <c r="AG3" s="23" t="s">
        <v>215</v>
      </c>
      <c r="AH3" s="23" t="s">
        <v>35</v>
      </c>
      <c r="AI3" s="24" t="s">
        <v>204</v>
      </c>
      <c r="AJ3" s="23" t="s">
        <v>36</v>
      </c>
      <c r="AK3" s="24" t="s">
        <v>205</v>
      </c>
      <c r="AL3" s="24" t="s">
        <v>206</v>
      </c>
      <c r="AM3" s="24" t="s">
        <v>207</v>
      </c>
      <c r="AN3" s="23" t="s">
        <v>37</v>
      </c>
      <c r="AO3" s="23" t="s">
        <v>38</v>
      </c>
      <c r="AP3" s="23" t="s">
        <v>39</v>
      </c>
      <c r="AQ3" s="23" t="s">
        <v>40</v>
      </c>
      <c r="AR3" s="23" t="s">
        <v>41</v>
      </c>
      <c r="AS3" s="23" t="s">
        <v>42</v>
      </c>
      <c r="AT3" s="23" t="s">
        <v>43</v>
      </c>
      <c r="AU3" s="24" t="s">
        <v>44</v>
      </c>
      <c r="AV3" s="23" t="s">
        <v>45</v>
      </c>
      <c r="AW3" s="24" t="s">
        <v>46</v>
      </c>
      <c r="AX3" s="23" t="s">
        <v>47</v>
      </c>
      <c r="AY3" s="26" t="s">
        <v>211</v>
      </c>
      <c r="AZ3" s="23" t="s">
        <v>212</v>
      </c>
      <c r="BA3" s="23" t="s">
        <v>50</v>
      </c>
      <c r="BB3" s="23" t="s">
        <v>51</v>
      </c>
      <c r="BC3" s="23" t="s">
        <v>52</v>
      </c>
      <c r="BD3" s="23" t="s">
        <v>53</v>
      </c>
      <c r="BE3" s="23" t="s">
        <v>54</v>
      </c>
      <c r="BF3" s="23" t="s">
        <v>55</v>
      </c>
      <c r="BG3" s="23" t="s">
        <v>56</v>
      </c>
      <c r="BH3" s="23" t="s">
        <v>57</v>
      </c>
      <c r="BI3" s="23" t="s">
        <v>58</v>
      </c>
      <c r="BJ3" s="24" t="s">
        <v>206</v>
      </c>
      <c r="BK3" s="24" t="s">
        <v>207</v>
      </c>
      <c r="BL3" s="23" t="s">
        <v>37</v>
      </c>
      <c r="BM3" s="23" t="s">
        <v>38</v>
      </c>
      <c r="BN3" s="23" t="s">
        <v>41</v>
      </c>
      <c r="BO3" s="23" t="s">
        <v>42</v>
      </c>
      <c r="BP3" s="23" t="s">
        <v>59</v>
      </c>
      <c r="BQ3" s="23" t="s">
        <v>45</v>
      </c>
      <c r="BR3" s="24" t="s">
        <v>46</v>
      </c>
      <c r="BS3" s="23" t="s">
        <v>47</v>
      </c>
      <c r="BT3" s="26" t="s">
        <v>48</v>
      </c>
      <c r="BU3" s="23" t="s">
        <v>49</v>
      </c>
      <c r="BV3" s="23" t="s">
        <v>50</v>
      </c>
      <c r="BW3" s="23" t="s">
        <v>51</v>
      </c>
      <c r="BX3" s="23" t="s">
        <v>60</v>
      </c>
      <c r="BY3" s="23" t="s">
        <v>53</v>
      </c>
      <c r="BZ3" s="23" t="s">
        <v>54</v>
      </c>
      <c r="CA3" s="23" t="s">
        <v>55</v>
      </c>
      <c r="CB3" s="23" t="s">
        <v>61</v>
      </c>
      <c r="CC3" s="23" t="s">
        <v>57</v>
      </c>
      <c r="CD3" s="23" t="s">
        <v>62</v>
      </c>
      <c r="CE3" s="24" t="s">
        <v>63</v>
      </c>
      <c r="CF3" s="24" t="s">
        <v>64</v>
      </c>
      <c r="CG3" s="23" t="s">
        <v>65</v>
      </c>
      <c r="CH3" s="24" t="s">
        <v>66</v>
      </c>
      <c r="CI3" s="23" t="s">
        <v>67</v>
      </c>
      <c r="CJ3" s="23" t="s">
        <v>68</v>
      </c>
      <c r="CK3" s="24" t="s">
        <v>208</v>
      </c>
      <c r="CL3" s="23" t="s">
        <v>69</v>
      </c>
      <c r="CM3" s="23" t="s">
        <v>70</v>
      </c>
      <c r="CN3" s="23" t="s">
        <v>71</v>
      </c>
      <c r="CO3" s="23" t="s">
        <v>72</v>
      </c>
      <c r="CP3" s="23" t="s">
        <v>73</v>
      </c>
      <c r="CQ3" s="24" t="s">
        <v>74</v>
      </c>
      <c r="CR3" s="23" t="s">
        <v>75</v>
      </c>
      <c r="CS3" s="23" t="s">
        <v>76</v>
      </c>
      <c r="CT3" s="23" t="s">
        <v>71</v>
      </c>
      <c r="CU3" s="23" t="s">
        <v>77</v>
      </c>
      <c r="CV3" s="23" t="s">
        <v>78</v>
      </c>
      <c r="CW3" s="23" t="s">
        <v>79</v>
      </c>
      <c r="CX3" s="23" t="s">
        <v>80</v>
      </c>
      <c r="CY3" s="23" t="s">
        <v>213</v>
      </c>
      <c r="CZ3" s="23" t="s">
        <v>81</v>
      </c>
      <c r="DA3" s="23" t="s">
        <v>214</v>
      </c>
      <c r="DB3" s="24" t="s">
        <v>82</v>
      </c>
      <c r="DC3" s="27" t="s">
        <v>83</v>
      </c>
    </row>
    <row r="4" spans="1:107" ht="16.5" thickBot="1">
      <c r="A4" s="1" t="s">
        <v>84</v>
      </c>
      <c r="B4" s="2" t="s">
        <v>85</v>
      </c>
      <c r="C4" s="3" t="s">
        <v>86</v>
      </c>
      <c r="D4" s="3" t="s">
        <v>87</v>
      </c>
      <c r="E4" s="3" t="s">
        <v>88</v>
      </c>
      <c r="F4" s="3" t="s">
        <v>89</v>
      </c>
      <c r="G4" s="3" t="s">
        <v>90</v>
      </c>
      <c r="H4" s="3" t="s">
        <v>91</v>
      </c>
      <c r="I4" s="4" t="s">
        <v>92</v>
      </c>
      <c r="J4" s="2" t="s">
        <v>93</v>
      </c>
      <c r="K4" s="3" t="s">
        <v>94</v>
      </c>
      <c r="L4" s="3" t="s">
        <v>95</v>
      </c>
      <c r="M4" s="3" t="s">
        <v>96</v>
      </c>
      <c r="N4" s="3" t="s">
        <v>97</v>
      </c>
      <c r="O4" s="2" t="s">
        <v>98</v>
      </c>
      <c r="P4" s="4" t="s">
        <v>99</v>
      </c>
      <c r="Q4" s="3" t="s">
        <v>100</v>
      </c>
      <c r="R4" s="3" t="s">
        <v>101</v>
      </c>
      <c r="S4" s="3" t="s">
        <v>102</v>
      </c>
      <c r="T4" s="4" t="s">
        <v>103</v>
      </c>
      <c r="U4" s="3" t="s">
        <v>104</v>
      </c>
      <c r="V4" s="3" t="s">
        <v>105</v>
      </c>
      <c r="W4" s="3" t="s">
        <v>106</v>
      </c>
      <c r="X4" s="3" t="s">
        <v>107</v>
      </c>
      <c r="Y4" s="3" t="s">
        <v>108</v>
      </c>
      <c r="Z4" s="3" t="s">
        <v>109</v>
      </c>
      <c r="AA4" s="3" t="s">
        <v>110</v>
      </c>
      <c r="AB4" s="4" t="s">
        <v>111</v>
      </c>
      <c r="AC4" s="4" t="s">
        <v>112</v>
      </c>
      <c r="AD4" s="5" t="s">
        <v>113</v>
      </c>
      <c r="AE4" s="3" t="s">
        <v>114</v>
      </c>
      <c r="AF4" s="3" t="s">
        <v>115</v>
      </c>
      <c r="AG4" s="3" t="s">
        <v>116</v>
      </c>
      <c r="AH4" s="3" t="s">
        <v>117</v>
      </c>
      <c r="AI4" s="3" t="s">
        <v>118</v>
      </c>
      <c r="AJ4" s="3" t="s">
        <v>119</v>
      </c>
      <c r="AK4" s="4" t="s">
        <v>120</v>
      </c>
      <c r="AL4" s="4" t="s">
        <v>121</v>
      </c>
      <c r="AM4" s="3" t="s">
        <v>122</v>
      </c>
      <c r="AN4" s="3" t="s">
        <v>123</v>
      </c>
      <c r="AO4" s="3" t="s">
        <v>124</v>
      </c>
      <c r="AP4" s="3" t="s">
        <v>125</v>
      </c>
      <c r="AQ4" s="3" t="s">
        <v>126</v>
      </c>
      <c r="AR4" s="3" t="s">
        <v>127</v>
      </c>
      <c r="AS4" s="3" t="s">
        <v>128</v>
      </c>
      <c r="AT4" s="3" t="s">
        <v>129</v>
      </c>
      <c r="AU4" s="4" t="s">
        <v>130</v>
      </c>
      <c r="AV4" s="3" t="s">
        <v>131</v>
      </c>
      <c r="AW4" s="3" t="s">
        <v>132</v>
      </c>
      <c r="AX4" s="3" t="s">
        <v>133</v>
      </c>
      <c r="AY4" s="3" t="s">
        <v>134</v>
      </c>
      <c r="AZ4" s="3" t="s">
        <v>135</v>
      </c>
      <c r="BA4" s="3" t="s">
        <v>136</v>
      </c>
      <c r="BB4" s="3" t="s">
        <v>137</v>
      </c>
      <c r="BC4" s="3" t="s">
        <v>138</v>
      </c>
      <c r="BD4" s="3" t="s">
        <v>139</v>
      </c>
      <c r="BE4" s="3" t="s">
        <v>140</v>
      </c>
      <c r="BF4" s="3" t="s">
        <v>141</v>
      </c>
      <c r="BG4" s="3" t="s">
        <v>142</v>
      </c>
      <c r="BH4" s="3" t="s">
        <v>143</v>
      </c>
      <c r="BI4" s="4" t="s">
        <v>144</v>
      </c>
      <c r="BJ4" s="3" t="s">
        <v>121</v>
      </c>
      <c r="BK4" s="3" t="s">
        <v>122</v>
      </c>
      <c r="BL4" s="3" t="s">
        <v>123</v>
      </c>
      <c r="BM4" s="3" t="s">
        <v>124</v>
      </c>
      <c r="BN4" s="3" t="s">
        <v>127</v>
      </c>
      <c r="BO4" s="4" t="s">
        <v>128</v>
      </c>
      <c r="BP4" s="3" t="s">
        <v>129</v>
      </c>
      <c r="BQ4" s="3" t="s">
        <v>131</v>
      </c>
      <c r="BR4" s="3" t="s">
        <v>132</v>
      </c>
      <c r="BS4" s="3" t="s">
        <v>133</v>
      </c>
      <c r="BT4" s="3" t="s">
        <v>134</v>
      </c>
      <c r="BU4" s="3" t="s">
        <v>135</v>
      </c>
      <c r="BV4" s="4" t="s">
        <v>136</v>
      </c>
      <c r="BW4" s="3" t="s">
        <v>137</v>
      </c>
      <c r="BX4" s="3" t="s">
        <v>138</v>
      </c>
      <c r="BY4" s="3" t="s">
        <v>139</v>
      </c>
      <c r="BZ4" s="3" t="s">
        <v>140</v>
      </c>
      <c r="CA4" s="3" t="s">
        <v>141</v>
      </c>
      <c r="CB4" s="3" t="s">
        <v>142</v>
      </c>
      <c r="CC4" s="3" t="s">
        <v>143</v>
      </c>
      <c r="CD4" s="3" t="s">
        <v>144</v>
      </c>
      <c r="CE4" s="3" t="s">
        <v>145</v>
      </c>
      <c r="CF4" s="3" t="s">
        <v>146</v>
      </c>
      <c r="CG4" s="3" t="s">
        <v>147</v>
      </c>
      <c r="CH4" s="3" t="s">
        <v>148</v>
      </c>
      <c r="CI4" s="3" t="s">
        <v>149</v>
      </c>
      <c r="CJ4" s="4" t="s">
        <v>150</v>
      </c>
      <c r="CK4" s="3" t="s">
        <v>151</v>
      </c>
      <c r="CL4" s="3" t="s">
        <v>152</v>
      </c>
      <c r="CM4" s="3" t="s">
        <v>153</v>
      </c>
      <c r="CN4" s="3" t="s">
        <v>154</v>
      </c>
      <c r="CO4" s="3" t="s">
        <v>155</v>
      </c>
      <c r="CP4" s="3" t="s">
        <v>156</v>
      </c>
      <c r="CQ4" s="3" t="s">
        <v>157</v>
      </c>
      <c r="CR4" s="3" t="s">
        <v>158</v>
      </c>
      <c r="CS4" s="3" t="s">
        <v>159</v>
      </c>
      <c r="CT4" s="3" t="s">
        <v>160</v>
      </c>
      <c r="CU4" s="4" t="s">
        <v>161</v>
      </c>
      <c r="CV4" s="3" t="s">
        <v>162</v>
      </c>
      <c r="CW4" s="3" t="s">
        <v>163</v>
      </c>
      <c r="CX4" s="3" t="s">
        <v>164</v>
      </c>
      <c r="CY4" s="3" t="s">
        <v>165</v>
      </c>
      <c r="CZ4" s="3" t="s">
        <v>166</v>
      </c>
      <c r="DA4" s="3" t="s">
        <v>167</v>
      </c>
      <c r="DB4" s="3" t="s">
        <v>168</v>
      </c>
      <c r="DC4" s="3" t="s">
        <v>169</v>
      </c>
    </row>
    <row r="5" spans="1:107" ht="15">
      <c r="A5" s="6" t="s">
        <v>170</v>
      </c>
      <c r="B5" s="7">
        <v>1</v>
      </c>
      <c r="C5" s="8">
        <f>D5+E5</f>
        <v>11.4</v>
      </c>
      <c r="D5" s="9">
        <v>8.4</v>
      </c>
      <c r="E5" s="9">
        <v>3</v>
      </c>
      <c r="F5" s="9">
        <v>13</v>
      </c>
      <c r="G5" s="9">
        <v>11</v>
      </c>
      <c r="H5" s="9">
        <v>0</v>
      </c>
      <c r="I5" s="9">
        <v>3.7</v>
      </c>
      <c r="J5" s="8">
        <f>C5+F5+H5+I5</f>
        <v>28.099999999999998</v>
      </c>
      <c r="K5" s="10">
        <v>801160.08</v>
      </c>
      <c r="L5" s="10">
        <v>544024.08</v>
      </c>
      <c r="M5" s="11">
        <f>K5-L5</f>
        <v>257136</v>
      </c>
      <c r="N5" s="12">
        <v>583295</v>
      </c>
      <c r="O5" s="11">
        <f>K5+N5</f>
        <v>1384455.08</v>
      </c>
      <c r="P5" s="10">
        <v>57304.64</v>
      </c>
      <c r="Q5" s="10">
        <v>247036</v>
      </c>
      <c r="R5" s="10">
        <v>236255</v>
      </c>
      <c r="S5" s="10">
        <v>10781</v>
      </c>
      <c r="T5" s="11">
        <f>U5+V5</f>
        <v>172101</v>
      </c>
      <c r="U5" s="10">
        <v>126989</v>
      </c>
      <c r="V5" s="10">
        <v>45112</v>
      </c>
      <c r="W5" s="10">
        <v>5080</v>
      </c>
      <c r="X5" s="10">
        <v>1296</v>
      </c>
      <c r="Y5" s="10">
        <v>221537</v>
      </c>
      <c r="Z5" s="10">
        <v>179760</v>
      </c>
      <c r="AA5" s="10">
        <v>-660</v>
      </c>
      <c r="AB5" s="10">
        <v>0</v>
      </c>
      <c r="AC5" s="11">
        <f>SUM(Q5,T5,W5,X5,Y5,AA5,AB5)</f>
        <v>646390</v>
      </c>
      <c r="AD5" s="10">
        <v>0</v>
      </c>
      <c r="AE5" s="10">
        <v>7208</v>
      </c>
      <c r="AF5" s="10">
        <v>16383</v>
      </c>
      <c r="AG5" s="10">
        <v>35046</v>
      </c>
      <c r="AH5" s="10">
        <v>288565</v>
      </c>
      <c r="AI5" s="11">
        <f>SUM(O5,P5,Q5,T5,W5,X5,Y5,AA5,AB5,AD5,AE5,AF5,AG5,AH5)</f>
        <v>2435351.7199999997</v>
      </c>
      <c r="AJ5" s="10">
        <v>551543</v>
      </c>
      <c r="AK5" s="11">
        <f>AJ5+AI5</f>
        <v>2986894.7199999997</v>
      </c>
      <c r="AL5" s="13">
        <f>SUM(AN5,AR5,AS5,AT5)</f>
        <v>4902</v>
      </c>
      <c r="AM5" s="14">
        <v>11556</v>
      </c>
      <c r="AN5" s="14">
        <v>3832</v>
      </c>
      <c r="AO5" s="14">
        <v>11556</v>
      </c>
      <c r="AP5" s="14">
        <v>3045</v>
      </c>
      <c r="AQ5" s="14">
        <v>787</v>
      </c>
      <c r="AR5" s="14">
        <v>845</v>
      </c>
      <c r="AS5" s="14">
        <v>150</v>
      </c>
      <c r="AT5" s="14">
        <v>75</v>
      </c>
      <c r="AU5" s="14">
        <v>1910</v>
      </c>
      <c r="AV5" s="14" t="s">
        <v>171</v>
      </c>
      <c r="AW5" s="14">
        <v>0</v>
      </c>
      <c r="AX5" s="14">
        <v>0</v>
      </c>
      <c r="AY5" s="14">
        <v>0</v>
      </c>
      <c r="AZ5" s="14">
        <v>0</v>
      </c>
      <c r="BA5" s="14">
        <v>5427</v>
      </c>
      <c r="BB5" s="14">
        <v>70</v>
      </c>
      <c r="BC5" s="14">
        <v>2</v>
      </c>
      <c r="BD5" s="14">
        <v>20</v>
      </c>
      <c r="BE5" s="14">
        <v>11</v>
      </c>
      <c r="BF5" s="14">
        <v>112</v>
      </c>
      <c r="BG5" s="14">
        <v>64</v>
      </c>
      <c r="BH5" s="14">
        <v>160</v>
      </c>
      <c r="BI5" s="14" t="s">
        <v>171</v>
      </c>
      <c r="BJ5" s="13">
        <f aca="true" t="shared" si="0" ref="BJ5:BJ27">SUM(BL5,BN5,BO5,BP5)</f>
        <v>484496</v>
      </c>
      <c r="BK5" s="14">
        <v>397237</v>
      </c>
      <c r="BL5" s="14">
        <v>386873</v>
      </c>
      <c r="BM5" s="14">
        <v>0</v>
      </c>
      <c r="BN5" s="14">
        <v>86150</v>
      </c>
      <c r="BO5" s="14">
        <v>7568</v>
      </c>
      <c r="BP5" s="14">
        <v>3905</v>
      </c>
      <c r="BQ5" s="14" t="s">
        <v>171</v>
      </c>
      <c r="BR5" s="14">
        <v>507</v>
      </c>
      <c r="BS5" s="14">
        <v>3820</v>
      </c>
      <c r="BT5" s="14">
        <v>431</v>
      </c>
      <c r="BU5" s="14">
        <v>76</v>
      </c>
      <c r="BV5" s="14">
        <v>25896</v>
      </c>
      <c r="BW5" s="14">
        <v>728245</v>
      </c>
      <c r="BX5" s="14">
        <v>812</v>
      </c>
      <c r="BY5" s="14">
        <v>14072</v>
      </c>
      <c r="BZ5" s="14">
        <v>161</v>
      </c>
      <c r="CA5" s="14">
        <v>2903</v>
      </c>
      <c r="CB5" s="14">
        <v>5883</v>
      </c>
      <c r="CC5" s="14">
        <v>2413</v>
      </c>
      <c r="CD5" s="14" t="s">
        <v>171</v>
      </c>
      <c r="CE5" s="14">
        <v>38581</v>
      </c>
      <c r="CF5" s="14">
        <v>42531</v>
      </c>
      <c r="CG5" s="14">
        <v>355</v>
      </c>
      <c r="CH5" s="14">
        <v>6302</v>
      </c>
      <c r="CI5" s="14">
        <v>2107</v>
      </c>
      <c r="CJ5" s="14">
        <v>4990</v>
      </c>
      <c r="CK5" s="13">
        <f>SUM(CI5,CJ5)</f>
        <v>7097</v>
      </c>
      <c r="CL5" s="14">
        <v>4703</v>
      </c>
      <c r="CM5" s="14">
        <v>273</v>
      </c>
      <c r="CN5" s="14">
        <v>0</v>
      </c>
      <c r="CO5" s="14">
        <v>1991</v>
      </c>
      <c r="CP5" s="14">
        <v>2392</v>
      </c>
      <c r="CQ5" s="13">
        <f>SUM(CP5,CO5)</f>
        <v>4383</v>
      </c>
      <c r="CR5" s="14">
        <v>2774</v>
      </c>
      <c r="CS5" s="14">
        <v>409</v>
      </c>
      <c r="CT5" s="14">
        <v>0</v>
      </c>
      <c r="CU5" s="14">
        <v>345</v>
      </c>
      <c r="CV5" s="14">
        <v>9106</v>
      </c>
      <c r="CW5" s="14">
        <v>160</v>
      </c>
      <c r="CX5" s="14">
        <v>80</v>
      </c>
      <c r="CY5" s="14">
        <v>288</v>
      </c>
      <c r="CZ5" s="14">
        <v>85.5</v>
      </c>
      <c r="DA5" s="14">
        <v>117</v>
      </c>
      <c r="DB5" s="14">
        <v>14102</v>
      </c>
      <c r="DC5" s="14">
        <v>459</v>
      </c>
    </row>
    <row r="6" spans="1:107" ht="15">
      <c r="A6" s="6" t="s">
        <v>172</v>
      </c>
      <c r="B6" s="7">
        <v>0</v>
      </c>
      <c r="C6" s="8">
        <f>D6+E6</f>
        <v>9.5</v>
      </c>
      <c r="D6" s="9">
        <v>8.5</v>
      </c>
      <c r="E6" s="9">
        <v>1</v>
      </c>
      <c r="F6" s="9">
        <v>9</v>
      </c>
      <c r="G6" s="9">
        <v>7</v>
      </c>
      <c r="H6" s="9">
        <v>0</v>
      </c>
      <c r="I6" s="9">
        <v>7.5</v>
      </c>
      <c r="J6" s="8">
        <f>C6+F6+H6+I6</f>
        <v>26</v>
      </c>
      <c r="K6" s="10">
        <v>700453</v>
      </c>
      <c r="L6" s="10">
        <v>565453</v>
      </c>
      <c r="M6" s="11">
        <f>K6-L6</f>
        <v>135000</v>
      </c>
      <c r="N6" s="15">
        <v>359545</v>
      </c>
      <c r="O6" s="11">
        <f>K6+N6</f>
        <v>1059998</v>
      </c>
      <c r="P6" s="10">
        <v>45491</v>
      </c>
      <c r="Q6" s="10">
        <v>79880</v>
      </c>
      <c r="R6" s="10">
        <v>70408</v>
      </c>
      <c r="S6" s="10">
        <v>9472</v>
      </c>
      <c r="T6" s="11">
        <f>U6+V6</f>
        <v>3682</v>
      </c>
      <c r="U6" s="10">
        <v>3682</v>
      </c>
      <c r="V6" s="10">
        <v>0</v>
      </c>
      <c r="W6" s="10">
        <v>0</v>
      </c>
      <c r="X6" s="10">
        <v>9463</v>
      </c>
      <c r="Y6" s="10">
        <v>154789</v>
      </c>
      <c r="Z6" s="10">
        <v>39262</v>
      </c>
      <c r="AA6" s="10">
        <v>2118</v>
      </c>
      <c r="AB6" s="10">
        <v>13724</v>
      </c>
      <c r="AC6" s="11">
        <v>263656</v>
      </c>
      <c r="AD6" s="10">
        <v>6871</v>
      </c>
      <c r="AE6" s="10">
        <v>0</v>
      </c>
      <c r="AF6" s="10">
        <v>38212</v>
      </c>
      <c r="AG6" s="10">
        <v>29660</v>
      </c>
      <c r="AH6" s="10">
        <v>0</v>
      </c>
      <c r="AI6" s="11">
        <f aca="true" t="shared" si="1" ref="AI6:AI27">SUM(O6,P6,Q6,T6,W6,X6,Y6,AA6,AB6,AD6,AE6,AF6,AG6,AH6)</f>
        <v>1443888</v>
      </c>
      <c r="AJ6" s="10">
        <v>414688</v>
      </c>
      <c r="AK6" s="11">
        <f>AJ6+AI6</f>
        <v>1858576</v>
      </c>
      <c r="AL6" s="13">
        <f>SUM(AN6,AR6,AS6,AT6)</f>
        <v>2608</v>
      </c>
      <c r="AM6" s="14">
        <v>0</v>
      </c>
      <c r="AN6">
        <v>1994</v>
      </c>
      <c r="AO6" s="14">
        <v>0</v>
      </c>
      <c r="AP6" s="14">
        <v>1694</v>
      </c>
      <c r="AQ6" s="14">
        <v>300</v>
      </c>
      <c r="AR6" s="14">
        <v>0</v>
      </c>
      <c r="AS6" s="14">
        <v>214</v>
      </c>
      <c r="AT6" s="14">
        <v>400</v>
      </c>
      <c r="AU6" s="14">
        <v>120</v>
      </c>
      <c r="AV6" s="14">
        <v>0</v>
      </c>
      <c r="AW6" s="14">
        <v>47</v>
      </c>
      <c r="AX6" s="14">
        <v>47</v>
      </c>
      <c r="AY6" s="14">
        <v>47</v>
      </c>
      <c r="AZ6" s="14">
        <v>0</v>
      </c>
      <c r="BA6" s="14">
        <v>11007</v>
      </c>
      <c r="BB6" s="14">
        <v>0</v>
      </c>
      <c r="BC6" s="14">
        <v>0</v>
      </c>
      <c r="BD6" s="14">
        <v>0</v>
      </c>
      <c r="BE6" s="14">
        <v>0</v>
      </c>
      <c r="BF6" s="14">
        <v>11</v>
      </c>
      <c r="BG6" s="14">
        <v>67</v>
      </c>
      <c r="BH6" s="14">
        <v>0</v>
      </c>
      <c r="BI6" s="14">
        <v>0</v>
      </c>
      <c r="BJ6" s="13">
        <f t="shared" si="0"/>
        <v>74968</v>
      </c>
      <c r="BK6">
        <v>209541</v>
      </c>
      <c r="BL6">
        <v>69875</v>
      </c>
      <c r="BM6">
        <v>134583</v>
      </c>
      <c r="BN6" s="14">
        <v>0</v>
      </c>
      <c r="BO6" s="14">
        <v>4693</v>
      </c>
      <c r="BP6" s="14">
        <v>400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380</v>
      </c>
      <c r="BY6" s="14">
        <v>8</v>
      </c>
      <c r="BZ6" s="14">
        <v>0</v>
      </c>
      <c r="CA6" s="14">
        <v>669</v>
      </c>
      <c r="CB6" s="14">
        <v>1370</v>
      </c>
      <c r="CC6" s="14">
        <v>20</v>
      </c>
      <c r="CD6" s="14">
        <v>133</v>
      </c>
      <c r="CE6" s="14">
        <v>24040</v>
      </c>
      <c r="CF6" s="14">
        <v>2805</v>
      </c>
      <c r="CG6" s="14">
        <v>43</v>
      </c>
      <c r="CH6" s="14">
        <v>2342</v>
      </c>
      <c r="CI6" s="14">
        <v>740</v>
      </c>
      <c r="CJ6" s="14">
        <v>205</v>
      </c>
      <c r="CK6" s="13">
        <v>945</v>
      </c>
      <c r="CL6" s="14">
        <v>414</v>
      </c>
      <c r="CM6" s="14">
        <v>15</v>
      </c>
      <c r="CN6" s="14">
        <v>0</v>
      </c>
      <c r="CO6" s="14">
        <v>1933</v>
      </c>
      <c r="CP6" s="14">
        <v>1737</v>
      </c>
      <c r="CQ6" s="13">
        <f aca="true" t="shared" si="2" ref="CQ6:CQ21">SUM(CP6,CO6)</f>
        <v>3670</v>
      </c>
      <c r="CR6" s="14">
        <v>2650</v>
      </c>
      <c r="CS6" s="14">
        <v>5</v>
      </c>
      <c r="CT6" s="14">
        <v>0</v>
      </c>
      <c r="CU6" s="14">
        <v>154</v>
      </c>
      <c r="CV6" s="14">
        <v>3236</v>
      </c>
      <c r="CW6" s="14">
        <v>64.5</v>
      </c>
      <c r="CX6" s="14">
        <v>82</v>
      </c>
      <c r="CY6" s="14">
        <v>205</v>
      </c>
      <c r="CZ6" s="14">
        <v>81</v>
      </c>
      <c r="DA6" s="14">
        <v>65</v>
      </c>
      <c r="DB6" s="14">
        <v>4403</v>
      </c>
      <c r="DC6" s="14">
        <v>351</v>
      </c>
    </row>
    <row r="7" spans="1:107" ht="15">
      <c r="A7" s="6" t="s">
        <v>173</v>
      </c>
      <c r="B7" s="7">
        <v>0</v>
      </c>
      <c r="C7" s="8">
        <f aca="true" t="shared" si="3" ref="C7:C27">D7+E7</f>
        <v>14.69</v>
      </c>
      <c r="D7" s="9">
        <v>13.69</v>
      </c>
      <c r="E7" s="9">
        <v>1</v>
      </c>
      <c r="F7" s="9">
        <v>31.25</v>
      </c>
      <c r="G7" s="9">
        <v>25.25</v>
      </c>
      <c r="H7" s="9">
        <v>0</v>
      </c>
      <c r="I7" s="9">
        <v>23.77</v>
      </c>
      <c r="J7" s="8">
        <f aca="true" t="shared" si="4" ref="J7:J27">C7+F7+H7+I7</f>
        <v>69.71</v>
      </c>
      <c r="K7" s="10">
        <v>1086322</v>
      </c>
      <c r="L7" s="10">
        <v>950242</v>
      </c>
      <c r="M7" s="11">
        <f aca="true" t="shared" si="5" ref="M7:M27">K7-L7</f>
        <v>136080</v>
      </c>
      <c r="N7" s="15">
        <v>1375040</v>
      </c>
      <c r="O7" s="11">
        <f aca="true" t="shared" si="6" ref="O7:O27">K7+N7</f>
        <v>2461362</v>
      </c>
      <c r="P7" s="10">
        <v>421139</v>
      </c>
      <c r="Q7" s="10">
        <v>208967</v>
      </c>
      <c r="R7" s="10">
        <v>202668</v>
      </c>
      <c r="S7" s="10">
        <v>6299</v>
      </c>
      <c r="T7" s="11">
        <f aca="true" t="shared" si="7" ref="T7:T27">U7+V7</f>
        <v>349507</v>
      </c>
      <c r="U7" s="10">
        <v>267983</v>
      </c>
      <c r="V7" s="10">
        <v>81524</v>
      </c>
      <c r="W7" s="10">
        <v>13213</v>
      </c>
      <c r="X7" s="10">
        <v>10373</v>
      </c>
      <c r="Y7" s="10">
        <v>490693</v>
      </c>
      <c r="Z7" s="10">
        <v>387167</v>
      </c>
      <c r="AA7" s="10">
        <v>6096</v>
      </c>
      <c r="AB7" s="10">
        <v>484</v>
      </c>
      <c r="AC7" s="11">
        <f aca="true" t="shared" si="8" ref="AC7:AC27">SUM(Q7,T7,W7,X7,Y7,AA7,AB7)</f>
        <v>1079333</v>
      </c>
      <c r="AD7" s="10">
        <v>11323</v>
      </c>
      <c r="AE7" s="10">
        <v>20244</v>
      </c>
      <c r="AF7" s="10">
        <v>168745</v>
      </c>
      <c r="AG7" s="10">
        <v>33038</v>
      </c>
      <c r="AH7" s="10">
        <v>54226</v>
      </c>
      <c r="AI7" s="11">
        <f t="shared" si="1"/>
        <v>4249410</v>
      </c>
      <c r="AJ7" s="10">
        <v>0</v>
      </c>
      <c r="AK7" s="11">
        <f aca="true" t="shared" si="9" ref="AK7:AK27">AJ7+AI7</f>
        <v>4249410</v>
      </c>
      <c r="AL7" s="13">
        <f aca="true" t="shared" si="10" ref="AL7:AL27">SUM(AN7,AR7,AS7,AT7)</f>
        <v>5981</v>
      </c>
      <c r="AM7" s="14">
        <v>13256</v>
      </c>
      <c r="AN7" s="14">
        <v>4701</v>
      </c>
      <c r="AO7" s="14" t="s">
        <v>174</v>
      </c>
      <c r="AP7" s="14">
        <v>4641</v>
      </c>
      <c r="AQ7" s="14">
        <v>60</v>
      </c>
      <c r="AR7" s="14">
        <v>1041</v>
      </c>
      <c r="AS7" s="14">
        <v>176</v>
      </c>
      <c r="AT7" s="14">
        <v>63</v>
      </c>
      <c r="AU7" s="14">
        <v>6176</v>
      </c>
      <c r="AV7" s="14">
        <v>0</v>
      </c>
      <c r="AW7" s="14">
        <v>85</v>
      </c>
      <c r="AX7" s="14">
        <v>85</v>
      </c>
      <c r="AY7" s="14">
        <v>83</v>
      </c>
      <c r="AZ7" s="14">
        <v>0</v>
      </c>
      <c r="BA7" s="14" t="s">
        <v>174</v>
      </c>
      <c r="BB7" s="14">
        <v>2228</v>
      </c>
      <c r="BC7" s="14">
        <v>1.5</v>
      </c>
      <c r="BD7" s="14">
        <v>850</v>
      </c>
      <c r="BE7" s="14">
        <v>21116</v>
      </c>
      <c r="BF7" s="14">
        <v>18</v>
      </c>
      <c r="BG7" s="14">
        <v>118</v>
      </c>
      <c r="BH7" s="14">
        <v>10</v>
      </c>
      <c r="BI7" s="14">
        <v>0</v>
      </c>
      <c r="BJ7" s="13">
        <f t="shared" si="0"/>
        <v>953276</v>
      </c>
      <c r="BK7" s="16" t="s">
        <v>174</v>
      </c>
      <c r="BL7" s="14">
        <v>729801</v>
      </c>
      <c r="BM7" s="14">
        <v>6331</v>
      </c>
      <c r="BN7" s="14">
        <v>206955</v>
      </c>
      <c r="BO7" s="14">
        <v>16520</v>
      </c>
      <c r="BP7" s="14">
        <v>0</v>
      </c>
      <c r="BQ7" s="14">
        <v>0</v>
      </c>
      <c r="BR7" s="14">
        <v>1163</v>
      </c>
      <c r="BS7" s="14">
        <v>1079</v>
      </c>
      <c r="BT7" s="14">
        <v>691</v>
      </c>
      <c r="BU7" s="14">
        <v>286</v>
      </c>
      <c r="BV7" s="14">
        <v>6778</v>
      </c>
      <c r="BW7" s="14">
        <v>1152671</v>
      </c>
      <c r="BX7" s="14">
        <v>923.5</v>
      </c>
      <c r="BY7" s="14">
        <v>162766</v>
      </c>
      <c r="BZ7" s="14">
        <v>143134</v>
      </c>
      <c r="CA7" s="14">
        <v>14126</v>
      </c>
      <c r="CB7" s="14">
        <v>11482</v>
      </c>
      <c r="CC7" s="14">
        <v>2199</v>
      </c>
      <c r="CD7" s="14">
        <v>1271904</v>
      </c>
      <c r="CE7" s="14">
        <v>78250</v>
      </c>
      <c r="CF7" s="14">
        <v>70894</v>
      </c>
      <c r="CG7" s="14">
        <v>101</v>
      </c>
      <c r="CH7" s="14">
        <v>47277</v>
      </c>
      <c r="CI7" s="14">
        <v>3244</v>
      </c>
      <c r="CJ7" s="14">
        <v>4989</v>
      </c>
      <c r="CK7" s="13">
        <f aca="true" t="shared" si="11" ref="CK7:CK27">SUM(CI7,CJ7)</f>
        <v>8233</v>
      </c>
      <c r="CL7" s="14">
        <v>5275</v>
      </c>
      <c r="CM7" s="14">
        <v>467</v>
      </c>
      <c r="CN7" s="14">
        <v>0</v>
      </c>
      <c r="CO7" s="14">
        <v>3797</v>
      </c>
      <c r="CP7" s="14">
        <v>4446</v>
      </c>
      <c r="CQ7" s="13">
        <v>8243</v>
      </c>
      <c r="CR7" s="14">
        <v>5143</v>
      </c>
      <c r="CS7" s="14">
        <v>1608</v>
      </c>
      <c r="CT7" s="14">
        <v>0</v>
      </c>
      <c r="CU7" s="14">
        <v>255</v>
      </c>
      <c r="CV7" s="14">
        <v>5156</v>
      </c>
      <c r="CW7" s="14">
        <v>24</v>
      </c>
      <c r="CX7" s="14">
        <v>76</v>
      </c>
      <c r="CY7" s="14">
        <v>96</v>
      </c>
      <c r="CZ7" s="14">
        <v>91</v>
      </c>
      <c r="DA7" s="14">
        <v>122.5</v>
      </c>
      <c r="DB7" s="14">
        <v>27329</v>
      </c>
      <c r="DC7" s="14">
        <v>410</v>
      </c>
    </row>
    <row r="8" spans="1:107" ht="15">
      <c r="A8" s="6" t="s">
        <v>175</v>
      </c>
      <c r="B8" s="7">
        <v>0</v>
      </c>
      <c r="C8" s="8">
        <f t="shared" si="3"/>
        <v>13</v>
      </c>
      <c r="D8" s="9">
        <v>10</v>
      </c>
      <c r="E8" s="9">
        <v>3</v>
      </c>
      <c r="F8" s="9">
        <v>15</v>
      </c>
      <c r="G8" s="9">
        <v>10</v>
      </c>
      <c r="H8" s="9">
        <v>0</v>
      </c>
      <c r="I8" s="9">
        <v>6</v>
      </c>
      <c r="J8" s="8">
        <f t="shared" si="4"/>
        <v>34</v>
      </c>
      <c r="K8" s="10">
        <v>1089023</v>
      </c>
      <c r="L8" s="10">
        <v>759743</v>
      </c>
      <c r="M8" s="11">
        <f t="shared" si="5"/>
        <v>329280</v>
      </c>
      <c r="N8" s="15">
        <v>725140</v>
      </c>
      <c r="O8" s="11">
        <f t="shared" si="6"/>
        <v>1814163</v>
      </c>
      <c r="P8" s="10">
        <v>80368</v>
      </c>
      <c r="Q8" s="10">
        <v>455405</v>
      </c>
      <c r="R8" s="10">
        <v>444721</v>
      </c>
      <c r="S8" s="10">
        <v>10684</v>
      </c>
      <c r="T8" s="11">
        <f t="shared" si="7"/>
        <v>174581</v>
      </c>
      <c r="U8" s="10">
        <v>129430</v>
      </c>
      <c r="V8" s="10">
        <v>45151</v>
      </c>
      <c r="W8" s="10">
        <v>0</v>
      </c>
      <c r="X8" s="10">
        <v>0</v>
      </c>
      <c r="Y8" s="10">
        <v>300370</v>
      </c>
      <c r="Z8" s="10" t="s">
        <v>171</v>
      </c>
      <c r="AA8" s="10">
        <v>1927</v>
      </c>
      <c r="AB8" s="10">
        <v>0</v>
      </c>
      <c r="AC8" s="11">
        <f t="shared" si="8"/>
        <v>932283</v>
      </c>
      <c r="AD8" s="10">
        <v>12050</v>
      </c>
      <c r="AE8" s="10">
        <v>606</v>
      </c>
      <c r="AF8" s="10">
        <v>59208</v>
      </c>
      <c r="AG8" s="10">
        <v>48800</v>
      </c>
      <c r="AH8" s="10">
        <v>58757</v>
      </c>
      <c r="AI8" s="11">
        <f>SUM(O8,P8,Q8,T8,W8,X8,Y8,AA8,AB8,AD8,AE8,AF8,AG8,AH8)</f>
        <v>3006235</v>
      </c>
      <c r="AJ8" s="10">
        <v>0</v>
      </c>
      <c r="AK8" s="11">
        <f t="shared" si="9"/>
        <v>3006235</v>
      </c>
      <c r="AL8" s="13">
        <f t="shared" si="10"/>
        <v>4639</v>
      </c>
      <c r="AM8" s="14">
        <v>0</v>
      </c>
      <c r="AN8" s="14">
        <v>4536</v>
      </c>
      <c r="AO8" s="14">
        <v>0</v>
      </c>
      <c r="AP8" s="14" t="s">
        <v>171</v>
      </c>
      <c r="AQ8" s="14" t="s">
        <v>171</v>
      </c>
      <c r="AR8" s="14">
        <v>0</v>
      </c>
      <c r="AS8" s="14">
        <v>103</v>
      </c>
      <c r="AT8" s="14" t="s">
        <v>171</v>
      </c>
      <c r="AU8" s="14">
        <v>221</v>
      </c>
      <c r="AV8" s="14">
        <v>3486</v>
      </c>
      <c r="AW8" s="14"/>
      <c r="AX8" s="14"/>
      <c r="AY8" s="14"/>
      <c r="AZ8" s="14"/>
      <c r="BA8" s="14"/>
      <c r="BB8" s="14">
        <v>3</v>
      </c>
      <c r="BC8" s="14">
        <v>0</v>
      </c>
      <c r="BD8" s="14">
        <v>0</v>
      </c>
      <c r="BE8" s="14">
        <v>0</v>
      </c>
      <c r="BF8" s="14" t="s">
        <v>171</v>
      </c>
      <c r="BG8" s="14" t="s">
        <v>171</v>
      </c>
      <c r="BH8" s="14" t="s">
        <v>171</v>
      </c>
      <c r="BI8" s="14" t="s">
        <v>171</v>
      </c>
      <c r="BJ8" s="13">
        <f t="shared" si="0"/>
        <v>438746</v>
      </c>
      <c r="BK8" s="14">
        <v>41243</v>
      </c>
      <c r="BL8" s="14">
        <v>438746</v>
      </c>
      <c r="BM8" s="14">
        <v>36862</v>
      </c>
      <c r="BN8" s="14"/>
      <c r="BO8" s="14"/>
      <c r="BP8" s="14"/>
      <c r="BQ8" s="14">
        <v>69940</v>
      </c>
      <c r="BR8" s="14">
        <v>751</v>
      </c>
      <c r="BS8" s="14" t="s">
        <v>171</v>
      </c>
      <c r="BT8" s="14">
        <v>584</v>
      </c>
      <c r="BU8" s="14">
        <v>167</v>
      </c>
      <c r="BV8" s="14">
        <v>6406</v>
      </c>
      <c r="BW8" s="14">
        <v>741446</v>
      </c>
      <c r="BX8" s="14">
        <v>2000</v>
      </c>
      <c r="BY8" s="14">
        <v>150</v>
      </c>
      <c r="BZ8" s="14">
        <v>821</v>
      </c>
      <c r="CA8" s="14" t="s">
        <v>171</v>
      </c>
      <c r="CB8" s="14" t="s">
        <v>171</v>
      </c>
      <c r="CC8" s="14" t="s">
        <v>171</v>
      </c>
      <c r="CD8" s="14" t="s">
        <v>171</v>
      </c>
      <c r="CE8" s="14">
        <v>23632</v>
      </c>
      <c r="CF8" s="14">
        <v>34167</v>
      </c>
      <c r="CG8" s="14">
        <v>160</v>
      </c>
      <c r="CH8" s="14">
        <v>12202</v>
      </c>
      <c r="CI8" s="14">
        <v>1892</v>
      </c>
      <c r="CJ8" s="14">
        <v>2765</v>
      </c>
      <c r="CK8" s="13">
        <f t="shared" si="11"/>
        <v>4657</v>
      </c>
      <c r="CL8" s="14">
        <v>3633</v>
      </c>
      <c r="CM8" s="14">
        <v>470</v>
      </c>
      <c r="CN8" s="14">
        <v>2507</v>
      </c>
      <c r="CO8" s="14">
        <v>1673</v>
      </c>
      <c r="CP8" s="14">
        <v>4303</v>
      </c>
      <c r="CQ8" s="13">
        <f t="shared" si="2"/>
        <v>5976</v>
      </c>
      <c r="CR8" s="14">
        <v>4385</v>
      </c>
      <c r="CS8" s="14">
        <v>311</v>
      </c>
      <c r="CT8" s="14">
        <v>1925</v>
      </c>
      <c r="CU8" s="14">
        <v>142</v>
      </c>
      <c r="CV8" s="14">
        <v>4105</v>
      </c>
      <c r="CW8" s="14">
        <v>0</v>
      </c>
      <c r="CX8" s="14">
        <v>0</v>
      </c>
      <c r="CY8" s="14">
        <v>1224</v>
      </c>
      <c r="CZ8" s="14">
        <v>84</v>
      </c>
      <c r="DA8" s="14">
        <v>79</v>
      </c>
      <c r="DB8" s="14">
        <v>8234</v>
      </c>
      <c r="DC8" s="14">
        <v>808</v>
      </c>
    </row>
    <row r="9" spans="1:107" ht="15">
      <c r="A9" s="6" t="s">
        <v>176</v>
      </c>
      <c r="B9" s="7">
        <v>1</v>
      </c>
      <c r="C9" s="8">
        <f t="shared" si="3"/>
        <v>16</v>
      </c>
      <c r="D9" s="9">
        <v>15</v>
      </c>
      <c r="E9" s="9">
        <v>1</v>
      </c>
      <c r="F9" s="9">
        <v>17.5</v>
      </c>
      <c r="G9" s="9">
        <v>14.5</v>
      </c>
      <c r="H9" s="9">
        <v>0</v>
      </c>
      <c r="I9" s="9">
        <v>11.6</v>
      </c>
      <c r="J9" s="8">
        <f t="shared" si="4"/>
        <v>45.1</v>
      </c>
      <c r="K9" s="10">
        <v>1212221</v>
      </c>
      <c r="L9" s="10">
        <v>1070081</v>
      </c>
      <c r="M9" s="11">
        <f t="shared" si="5"/>
        <v>142140</v>
      </c>
      <c r="N9" s="15">
        <v>720214</v>
      </c>
      <c r="O9" s="11">
        <f t="shared" si="6"/>
        <v>1932435</v>
      </c>
      <c r="P9" s="10">
        <v>155029</v>
      </c>
      <c r="Q9" s="10">
        <v>193007</v>
      </c>
      <c r="R9" s="10">
        <v>176754</v>
      </c>
      <c r="S9" s="10">
        <v>16253</v>
      </c>
      <c r="T9" s="11">
        <v>400814</v>
      </c>
      <c r="U9" s="10">
        <v>255313</v>
      </c>
      <c r="V9" s="10">
        <v>145501</v>
      </c>
      <c r="W9" s="10">
        <v>13528</v>
      </c>
      <c r="X9" s="10">
        <v>74916</v>
      </c>
      <c r="Y9" s="10">
        <v>459939</v>
      </c>
      <c r="Z9" s="10">
        <v>459939</v>
      </c>
      <c r="AA9" s="10">
        <v>34214</v>
      </c>
      <c r="AB9" s="10">
        <v>0</v>
      </c>
      <c r="AC9" s="11">
        <f>SUM(Q9,T9,W9,X9,Y9,,AA9,AB9)</f>
        <v>1176418</v>
      </c>
      <c r="AD9" s="10">
        <v>4336</v>
      </c>
      <c r="AE9" s="10" t="s">
        <v>171</v>
      </c>
      <c r="AF9" s="10">
        <v>62282</v>
      </c>
      <c r="AG9" s="10">
        <v>34732</v>
      </c>
      <c r="AH9" s="10">
        <v>101619</v>
      </c>
      <c r="AI9" s="11">
        <f t="shared" si="1"/>
        <v>3466851</v>
      </c>
      <c r="AJ9" s="10">
        <v>0</v>
      </c>
      <c r="AK9" s="11">
        <f t="shared" si="9"/>
        <v>3466851</v>
      </c>
      <c r="AL9" s="13">
        <f t="shared" si="10"/>
        <v>4677</v>
      </c>
      <c r="AM9" s="16">
        <v>7628</v>
      </c>
      <c r="AN9">
        <v>4387</v>
      </c>
      <c r="AO9" s="16">
        <v>4047</v>
      </c>
      <c r="AP9" s="14">
        <v>3324</v>
      </c>
      <c r="AQ9" s="14">
        <v>178</v>
      </c>
      <c r="AR9" s="14">
        <v>222</v>
      </c>
      <c r="AS9" s="14">
        <v>68</v>
      </c>
      <c r="AT9" s="14" t="s">
        <v>171</v>
      </c>
      <c r="AU9" s="14">
        <v>3474</v>
      </c>
      <c r="AV9">
        <v>108</v>
      </c>
      <c r="AW9" s="14">
        <v>0</v>
      </c>
      <c r="AX9" s="14">
        <v>13925</v>
      </c>
      <c r="AY9" s="14">
        <v>0</v>
      </c>
      <c r="AZ9" s="14">
        <v>0</v>
      </c>
      <c r="BA9" s="14">
        <v>689</v>
      </c>
      <c r="BB9">
        <v>56</v>
      </c>
      <c r="BC9" s="14">
        <v>0</v>
      </c>
      <c r="BD9">
        <v>3</v>
      </c>
      <c r="BE9" s="14">
        <v>1</v>
      </c>
      <c r="BF9" s="14">
        <v>280</v>
      </c>
      <c r="BG9" s="14">
        <v>392</v>
      </c>
      <c r="BH9" s="14">
        <v>13</v>
      </c>
      <c r="BI9" s="14">
        <v>0</v>
      </c>
      <c r="BJ9" s="13">
        <f t="shared" si="0"/>
        <v>917590</v>
      </c>
      <c r="BK9" s="14">
        <v>758689</v>
      </c>
      <c r="BL9" s="17">
        <v>801083</v>
      </c>
      <c r="BM9" s="17">
        <v>40280</v>
      </c>
      <c r="BN9" s="14">
        <v>99976</v>
      </c>
      <c r="BO9" s="14">
        <v>16531</v>
      </c>
      <c r="BP9" s="14" t="s">
        <v>171</v>
      </c>
      <c r="BQ9" s="14">
        <v>60704</v>
      </c>
      <c r="BR9" s="14">
        <v>1799</v>
      </c>
      <c r="BS9" s="14" t="s">
        <v>171</v>
      </c>
      <c r="BT9" s="14"/>
      <c r="BU9" s="14"/>
      <c r="BV9" s="14">
        <v>42289</v>
      </c>
      <c r="BW9" s="14">
        <v>873233</v>
      </c>
      <c r="BX9" s="14" t="s">
        <v>171</v>
      </c>
      <c r="BY9" s="14">
        <v>361</v>
      </c>
      <c r="BZ9" s="14">
        <v>9</v>
      </c>
      <c r="CA9" s="14">
        <v>23942</v>
      </c>
      <c r="CB9" s="14">
        <v>6498</v>
      </c>
      <c r="CC9" s="14">
        <v>1122</v>
      </c>
      <c r="CD9" s="14" t="s">
        <v>171</v>
      </c>
      <c r="CE9" s="14">
        <v>54096</v>
      </c>
      <c r="CF9" s="14">
        <v>29293</v>
      </c>
      <c r="CG9" s="14" t="s">
        <v>171</v>
      </c>
      <c r="CH9" s="14">
        <v>48563</v>
      </c>
      <c r="CI9" s="14">
        <v>2892</v>
      </c>
      <c r="CJ9" s="14">
        <v>1972</v>
      </c>
      <c r="CK9" s="13">
        <f t="shared" si="11"/>
        <v>4864</v>
      </c>
      <c r="CL9" s="14">
        <v>3020</v>
      </c>
      <c r="CM9" s="14">
        <v>440</v>
      </c>
      <c r="CN9" s="14">
        <v>7851</v>
      </c>
      <c r="CO9" s="14">
        <v>433</v>
      </c>
      <c r="CP9" s="14">
        <v>1924</v>
      </c>
      <c r="CQ9" s="13">
        <f t="shared" si="2"/>
        <v>2357</v>
      </c>
      <c r="CR9" s="14">
        <v>970</v>
      </c>
      <c r="CS9" s="14">
        <v>107</v>
      </c>
      <c r="CT9" s="14">
        <v>7789</v>
      </c>
      <c r="CU9" s="14">
        <v>115</v>
      </c>
      <c r="CV9" s="14" t="s">
        <v>171</v>
      </c>
      <c r="CW9" s="14">
        <v>660</v>
      </c>
      <c r="CX9" s="14">
        <v>972</v>
      </c>
      <c r="CY9" s="14" t="s">
        <v>171</v>
      </c>
      <c r="CZ9" s="14">
        <v>80</v>
      </c>
      <c r="DA9" s="14">
        <v>111</v>
      </c>
      <c r="DB9" s="14">
        <v>22449</v>
      </c>
      <c r="DC9" s="14">
        <v>588</v>
      </c>
    </row>
    <row r="10" spans="1:107" ht="15">
      <c r="A10" s="6" t="s">
        <v>177</v>
      </c>
      <c r="B10" s="7">
        <v>0</v>
      </c>
      <c r="C10" s="8">
        <f t="shared" si="3"/>
        <v>21.5</v>
      </c>
      <c r="D10" s="9">
        <v>19.5</v>
      </c>
      <c r="E10" s="9">
        <v>2</v>
      </c>
      <c r="F10" s="9">
        <v>46</v>
      </c>
      <c r="G10" s="9">
        <v>35</v>
      </c>
      <c r="H10" s="9">
        <v>0</v>
      </c>
      <c r="I10">
        <v>26.5</v>
      </c>
      <c r="J10" s="8">
        <f t="shared" si="4"/>
        <v>94</v>
      </c>
      <c r="K10" s="10">
        <v>2091018</v>
      </c>
      <c r="L10" s="10">
        <v>1954041</v>
      </c>
      <c r="M10" s="11">
        <f t="shared" si="5"/>
        <v>136977</v>
      </c>
      <c r="N10" s="18">
        <v>2041036</v>
      </c>
      <c r="O10" s="11">
        <f t="shared" si="6"/>
        <v>4132054</v>
      </c>
      <c r="P10" s="10">
        <v>459862</v>
      </c>
      <c r="Q10" s="10">
        <v>365791</v>
      </c>
      <c r="R10" s="10">
        <v>340791</v>
      </c>
      <c r="S10" s="10">
        <v>25000</v>
      </c>
      <c r="T10" s="11">
        <f t="shared" si="7"/>
        <v>685928</v>
      </c>
      <c r="U10" s="10">
        <v>514325</v>
      </c>
      <c r="V10" s="10">
        <v>171603</v>
      </c>
      <c r="W10" s="10">
        <v>67358</v>
      </c>
      <c r="X10" s="10">
        <v>30737</v>
      </c>
      <c r="Y10" s="10">
        <v>691051</v>
      </c>
      <c r="Z10" s="10">
        <v>534888</v>
      </c>
      <c r="AA10" s="10">
        <v>6988.7</v>
      </c>
      <c r="AB10" s="10">
        <v>3697</v>
      </c>
      <c r="AC10" s="11">
        <f t="shared" si="8"/>
        <v>1851550.7</v>
      </c>
      <c r="AD10" s="19">
        <v>20040</v>
      </c>
      <c r="AE10" s="10">
        <v>27528</v>
      </c>
      <c r="AF10" s="10">
        <v>209506</v>
      </c>
      <c r="AG10" s="10">
        <v>68795</v>
      </c>
      <c r="AH10" s="10">
        <v>151118</v>
      </c>
      <c r="AI10" s="11">
        <f t="shared" si="1"/>
        <v>6920453.7</v>
      </c>
      <c r="AJ10" s="10">
        <v>0</v>
      </c>
      <c r="AK10" s="11">
        <f t="shared" si="9"/>
        <v>6920453.7</v>
      </c>
      <c r="AL10" s="13">
        <f t="shared" si="10"/>
        <v>33327</v>
      </c>
      <c r="AM10" s="17">
        <v>63487</v>
      </c>
      <c r="AN10" s="17">
        <v>30272</v>
      </c>
      <c r="AO10" s="17">
        <v>34935</v>
      </c>
      <c r="AP10" s="14">
        <v>28934</v>
      </c>
      <c r="AQ10" s="14">
        <v>1338</v>
      </c>
      <c r="AR10" s="14">
        <v>1708</v>
      </c>
      <c r="AS10" s="14">
        <v>427</v>
      </c>
      <c r="AT10" s="14">
        <v>920</v>
      </c>
      <c r="AU10" s="14">
        <v>26318</v>
      </c>
      <c r="AV10" s="14">
        <v>3442</v>
      </c>
      <c r="AW10" s="14">
        <v>19</v>
      </c>
      <c r="AX10" s="14">
        <v>19</v>
      </c>
      <c r="AY10" s="14">
        <v>12</v>
      </c>
      <c r="AZ10" s="14">
        <v>7</v>
      </c>
      <c r="BA10" s="14">
        <v>9001</v>
      </c>
      <c r="BB10" s="14">
        <v>7197</v>
      </c>
      <c r="BC10" s="14">
        <v>55.72</v>
      </c>
      <c r="BD10" s="14">
        <v>1369</v>
      </c>
      <c r="BE10" s="14">
        <v>0</v>
      </c>
      <c r="BF10" s="14">
        <v>724</v>
      </c>
      <c r="BG10" s="14">
        <v>1729</v>
      </c>
      <c r="BH10" s="14">
        <v>231</v>
      </c>
      <c r="BI10" s="14">
        <v>0</v>
      </c>
      <c r="BJ10" s="13">
        <f t="shared" si="0"/>
        <v>1069613</v>
      </c>
      <c r="BK10" s="17">
        <f>850299</f>
        <v>850299</v>
      </c>
      <c r="BL10" s="17">
        <v>895644</v>
      </c>
      <c r="BM10" s="17">
        <v>41170</v>
      </c>
      <c r="BN10" s="14">
        <v>140778</v>
      </c>
      <c r="BO10" s="14">
        <v>10738</v>
      </c>
      <c r="BP10" s="14">
        <v>22453</v>
      </c>
      <c r="BQ10" s="14">
        <v>256741</v>
      </c>
      <c r="BR10" s="14">
        <v>2219</v>
      </c>
      <c r="BS10" s="14">
        <v>2211</v>
      </c>
      <c r="BT10" s="14">
        <v>1517</v>
      </c>
      <c r="BU10" s="14">
        <v>574</v>
      </c>
      <c r="BV10" s="14">
        <v>16270</v>
      </c>
      <c r="BW10" s="14">
        <v>1534870</v>
      </c>
      <c r="BX10" s="14">
        <v>2307.45</v>
      </c>
      <c r="BY10" s="14">
        <v>142768</v>
      </c>
      <c r="BZ10" s="14">
        <v>1824</v>
      </c>
      <c r="CA10" s="14">
        <v>80481</v>
      </c>
      <c r="CB10" s="14">
        <v>7143</v>
      </c>
      <c r="CC10" s="14">
        <v>13177</v>
      </c>
      <c r="CD10" s="14">
        <v>0</v>
      </c>
      <c r="CE10" s="14">
        <v>178577</v>
      </c>
      <c r="CF10" s="14">
        <v>3961</v>
      </c>
      <c r="CG10" s="14">
        <v>237</v>
      </c>
      <c r="CH10" s="14">
        <v>2420</v>
      </c>
      <c r="CI10" s="14">
        <v>5512</v>
      </c>
      <c r="CJ10" s="14">
        <v>1972</v>
      </c>
      <c r="CK10" s="13">
        <f t="shared" si="11"/>
        <v>7484</v>
      </c>
      <c r="CL10" s="14">
        <v>2772</v>
      </c>
      <c r="CM10" s="14">
        <v>340</v>
      </c>
      <c r="CN10" s="14">
        <v>2927</v>
      </c>
      <c r="CO10" s="14">
        <v>1906</v>
      </c>
      <c r="CP10" s="14">
        <v>6769</v>
      </c>
      <c r="CQ10" s="13">
        <f t="shared" si="2"/>
        <v>8675</v>
      </c>
      <c r="CR10" s="14">
        <v>2012</v>
      </c>
      <c r="CS10" s="14">
        <v>136</v>
      </c>
      <c r="CT10" s="14">
        <v>1211</v>
      </c>
      <c r="CU10" s="14">
        <v>200</v>
      </c>
      <c r="CV10" s="14">
        <v>4831</v>
      </c>
      <c r="CW10" s="14">
        <v>0</v>
      </c>
      <c r="CX10" s="14">
        <v>0</v>
      </c>
      <c r="CY10" s="14">
        <v>1516</v>
      </c>
      <c r="CZ10" s="14">
        <v>69.25</v>
      </c>
      <c r="DA10" s="14">
        <v>200.25</v>
      </c>
      <c r="DB10" s="14" t="s">
        <v>178</v>
      </c>
      <c r="DC10" s="17">
        <f>993+6</f>
        <v>999</v>
      </c>
    </row>
    <row r="11" spans="1:107" ht="15">
      <c r="A11" s="6" t="s">
        <v>179</v>
      </c>
      <c r="B11" s="7">
        <v>1</v>
      </c>
      <c r="C11" s="8">
        <f t="shared" si="3"/>
        <v>27.71</v>
      </c>
      <c r="D11" s="9">
        <v>27.71</v>
      </c>
      <c r="E11" s="9">
        <v>0</v>
      </c>
      <c r="F11" s="9">
        <v>36.76</v>
      </c>
      <c r="G11" s="9">
        <v>27.59</v>
      </c>
      <c r="H11" s="9">
        <v>0</v>
      </c>
      <c r="I11" s="9">
        <v>25.71</v>
      </c>
      <c r="J11" s="8">
        <f t="shared" si="4"/>
        <v>90.18</v>
      </c>
      <c r="K11" s="10">
        <v>2087360</v>
      </c>
      <c r="L11" s="10">
        <v>2087360</v>
      </c>
      <c r="M11" s="11">
        <v>0</v>
      </c>
      <c r="N11" s="15">
        <v>1617226</v>
      </c>
      <c r="O11" s="11">
        <f t="shared" si="6"/>
        <v>3704586</v>
      </c>
      <c r="P11" s="10">
        <v>483644</v>
      </c>
      <c r="Q11" s="10">
        <v>835017</v>
      </c>
      <c r="R11" s="10">
        <v>808504</v>
      </c>
      <c r="S11" s="10">
        <v>26513</v>
      </c>
      <c r="T11" s="11">
        <f t="shared" si="7"/>
        <v>620208</v>
      </c>
      <c r="U11" s="10">
        <v>573790</v>
      </c>
      <c r="V11" s="10">
        <v>46418</v>
      </c>
      <c r="W11" s="10">
        <v>24090</v>
      </c>
      <c r="X11" s="10">
        <v>18310</v>
      </c>
      <c r="Y11" s="10">
        <v>1368302</v>
      </c>
      <c r="Z11" s="10">
        <v>609803</v>
      </c>
      <c r="AA11" s="10">
        <v>163060</v>
      </c>
      <c r="AB11" s="10">
        <v>166</v>
      </c>
      <c r="AC11" s="11">
        <f t="shared" si="8"/>
        <v>3029153</v>
      </c>
      <c r="AD11" s="10">
        <v>16251</v>
      </c>
      <c r="AE11" s="10">
        <v>102460</v>
      </c>
      <c r="AF11" s="10">
        <v>412201</v>
      </c>
      <c r="AG11" s="10">
        <v>71760</v>
      </c>
      <c r="AH11" s="10">
        <v>287829</v>
      </c>
      <c r="AI11" s="11">
        <f>SUM(O11,P11,Q11,T11,W11,X11,Y11,AA11,AB11,AD11,AE11,AF11,AG11,AH11)</f>
        <v>8107884</v>
      </c>
      <c r="AJ11" s="10">
        <v>0</v>
      </c>
      <c r="AK11" s="11">
        <f t="shared" si="9"/>
        <v>8107884</v>
      </c>
      <c r="AL11" s="13">
        <f t="shared" si="10"/>
        <v>27183</v>
      </c>
      <c r="AM11" s="14">
        <v>25396</v>
      </c>
      <c r="AN11" s="14">
        <v>23190</v>
      </c>
      <c r="AO11" s="14">
        <v>3911</v>
      </c>
      <c r="AP11" s="14">
        <v>16421</v>
      </c>
      <c r="AQ11" s="14">
        <v>6769</v>
      </c>
      <c r="AR11" s="14">
        <v>494</v>
      </c>
      <c r="AS11" s="14">
        <v>466</v>
      </c>
      <c r="AT11" s="14">
        <v>3033</v>
      </c>
      <c r="AU11" s="14">
        <v>3237</v>
      </c>
      <c r="AV11" s="14">
        <v>0</v>
      </c>
      <c r="AW11" s="14">
        <v>45</v>
      </c>
      <c r="AX11" s="14">
        <v>45</v>
      </c>
      <c r="AY11" s="14">
        <v>21</v>
      </c>
      <c r="AZ11" s="14">
        <v>1</v>
      </c>
      <c r="BA11" s="14">
        <v>549</v>
      </c>
      <c r="BB11" s="14">
        <v>289</v>
      </c>
      <c r="BC11" s="14">
        <v>1</v>
      </c>
      <c r="BD11" s="14">
        <v>23</v>
      </c>
      <c r="BE11" s="14">
        <v>4</v>
      </c>
      <c r="BF11" s="14">
        <v>82</v>
      </c>
      <c r="BG11" s="14">
        <v>492</v>
      </c>
      <c r="BH11" s="14">
        <v>15</v>
      </c>
      <c r="BI11" s="14">
        <v>391</v>
      </c>
      <c r="BJ11" s="13">
        <f t="shared" si="0"/>
        <v>1282517</v>
      </c>
      <c r="BK11" s="14">
        <v>894213</v>
      </c>
      <c r="BL11" s="14">
        <v>1171535</v>
      </c>
      <c r="BM11" s="14">
        <v>28261</v>
      </c>
      <c r="BN11" s="14">
        <v>76181</v>
      </c>
      <c r="BO11" s="14">
        <v>20466</v>
      </c>
      <c r="BP11" s="14">
        <v>14335</v>
      </c>
      <c r="BQ11" s="14">
        <v>0</v>
      </c>
      <c r="BR11" s="14">
        <v>2067</v>
      </c>
      <c r="BS11" s="14">
        <v>2052</v>
      </c>
      <c r="BT11" s="14">
        <v>1170</v>
      </c>
      <c r="BU11" s="14">
        <v>150</v>
      </c>
      <c r="BV11" s="14">
        <v>9331</v>
      </c>
      <c r="BW11" s="14">
        <v>1149155</v>
      </c>
      <c r="BX11" s="14">
        <v>981</v>
      </c>
      <c r="BY11" s="14">
        <v>10067</v>
      </c>
      <c r="BZ11" s="14">
        <v>20028</v>
      </c>
      <c r="CA11" s="14">
        <v>21890</v>
      </c>
      <c r="CB11" s="14">
        <v>7908</v>
      </c>
      <c r="CC11" s="14">
        <v>3384</v>
      </c>
      <c r="CD11" s="14">
        <v>6472</v>
      </c>
      <c r="CE11" s="14">
        <v>209493</v>
      </c>
      <c r="CF11" s="14">
        <v>195632</v>
      </c>
      <c r="CG11" s="14">
        <v>1442</v>
      </c>
      <c r="CH11" s="14">
        <v>9773</v>
      </c>
      <c r="CI11" s="14">
        <v>6317</v>
      </c>
      <c r="CJ11" s="14">
        <v>8712</v>
      </c>
      <c r="CK11" s="13">
        <f t="shared" si="11"/>
        <v>15029</v>
      </c>
      <c r="CL11" s="14">
        <v>5913</v>
      </c>
      <c r="CM11" s="14">
        <v>659</v>
      </c>
      <c r="CN11" s="14">
        <v>9789</v>
      </c>
      <c r="CO11" s="14">
        <v>20674</v>
      </c>
      <c r="CP11" s="14">
        <v>11022</v>
      </c>
      <c r="CQ11" s="13">
        <f t="shared" si="2"/>
        <v>31696</v>
      </c>
      <c r="CR11" s="14">
        <v>12007</v>
      </c>
      <c r="CS11" s="14">
        <v>1086</v>
      </c>
      <c r="CT11" s="14">
        <v>9042</v>
      </c>
      <c r="CU11" s="14">
        <v>684</v>
      </c>
      <c r="CV11" s="14">
        <v>18645</v>
      </c>
      <c r="CW11" s="14">
        <v>15</v>
      </c>
      <c r="CX11" s="14">
        <v>6</v>
      </c>
      <c r="CY11" s="14">
        <v>339</v>
      </c>
      <c r="CZ11" s="14">
        <v>83.5</v>
      </c>
      <c r="DA11" s="14">
        <v>176</v>
      </c>
      <c r="DB11" s="14">
        <v>38978</v>
      </c>
      <c r="DC11" s="14">
        <v>1150</v>
      </c>
    </row>
    <row r="12" spans="1:107" ht="15">
      <c r="A12" s="6" t="s">
        <v>180</v>
      </c>
      <c r="B12" s="7">
        <v>0</v>
      </c>
      <c r="C12" s="8">
        <f t="shared" si="3"/>
        <v>13.5</v>
      </c>
      <c r="D12" s="9">
        <v>10.5</v>
      </c>
      <c r="E12" s="9">
        <v>3</v>
      </c>
      <c r="F12" s="9">
        <v>16.75</v>
      </c>
      <c r="G12" s="9">
        <v>12.75</v>
      </c>
      <c r="H12" s="9">
        <v>0</v>
      </c>
      <c r="I12" s="9">
        <v>8.95</v>
      </c>
      <c r="J12" s="8">
        <f t="shared" si="4"/>
        <v>39.2</v>
      </c>
      <c r="K12" s="10">
        <v>1059711</v>
      </c>
      <c r="L12" s="10">
        <v>956142</v>
      </c>
      <c r="M12" s="11">
        <f t="shared" si="5"/>
        <v>103569</v>
      </c>
      <c r="N12" s="15">
        <v>893423</v>
      </c>
      <c r="O12" s="11">
        <f t="shared" si="6"/>
        <v>1953134</v>
      </c>
      <c r="P12" s="10">
        <v>92253</v>
      </c>
      <c r="Q12" s="10">
        <v>120248</v>
      </c>
      <c r="R12" s="10">
        <v>120248</v>
      </c>
      <c r="S12" s="10">
        <v>0</v>
      </c>
      <c r="T12" s="11">
        <f t="shared" si="7"/>
        <v>108211</v>
      </c>
      <c r="U12" s="10">
        <v>85436</v>
      </c>
      <c r="V12" s="10">
        <v>22775</v>
      </c>
      <c r="W12" s="10">
        <v>15239</v>
      </c>
      <c r="X12" s="10">
        <v>7878</v>
      </c>
      <c r="Y12" s="10">
        <v>418245</v>
      </c>
      <c r="Z12" s="10">
        <v>418245</v>
      </c>
      <c r="AA12" s="10">
        <v>7748</v>
      </c>
      <c r="AB12" s="10">
        <v>0</v>
      </c>
      <c r="AC12" s="11">
        <f t="shared" si="8"/>
        <v>677569</v>
      </c>
      <c r="AD12" s="10">
        <v>2900</v>
      </c>
      <c r="AE12" s="10">
        <v>53024</v>
      </c>
      <c r="AF12" s="10">
        <v>140401</v>
      </c>
      <c r="AG12" s="10">
        <v>31646</v>
      </c>
      <c r="AH12" s="10">
        <v>117651</v>
      </c>
      <c r="AI12" s="11">
        <f t="shared" si="1"/>
        <v>3068578</v>
      </c>
      <c r="AJ12" s="10">
        <v>745306</v>
      </c>
      <c r="AK12" s="11">
        <f t="shared" si="9"/>
        <v>3813884</v>
      </c>
      <c r="AL12" s="13">
        <f t="shared" si="10"/>
        <v>3006</v>
      </c>
      <c r="AM12" s="14" t="s">
        <v>171</v>
      </c>
      <c r="AN12" s="14">
        <v>2683</v>
      </c>
      <c r="AO12" s="14">
        <v>7546</v>
      </c>
      <c r="AP12" s="14">
        <v>936</v>
      </c>
      <c r="AQ12" s="14">
        <v>7729</v>
      </c>
      <c r="AR12" s="14">
        <v>254</v>
      </c>
      <c r="AS12" s="14">
        <v>3</v>
      </c>
      <c r="AT12" s="14">
        <v>66</v>
      </c>
      <c r="AU12" s="14">
        <v>4120</v>
      </c>
      <c r="AV12" s="14">
        <v>1256</v>
      </c>
      <c r="AW12" s="14">
        <v>0</v>
      </c>
      <c r="AX12" s="14">
        <v>0</v>
      </c>
      <c r="AY12" s="14">
        <v>0</v>
      </c>
      <c r="AZ12" s="14">
        <v>0</v>
      </c>
      <c r="BA12" s="14">
        <v>3660</v>
      </c>
      <c r="BB12" s="14">
        <v>1489</v>
      </c>
      <c r="BC12" s="14">
        <v>12</v>
      </c>
      <c r="BD12" s="14">
        <v>701</v>
      </c>
      <c r="BE12" s="14">
        <v>0</v>
      </c>
      <c r="BF12" s="14">
        <v>761</v>
      </c>
      <c r="BG12" s="14">
        <v>485</v>
      </c>
      <c r="BH12" s="14">
        <v>153</v>
      </c>
      <c r="BI12" s="14">
        <v>3237</v>
      </c>
      <c r="BJ12" s="13">
        <f t="shared" si="0"/>
        <v>575566</v>
      </c>
      <c r="BK12" s="14" t="s">
        <v>171</v>
      </c>
      <c r="BL12" s="14">
        <v>517694</v>
      </c>
      <c r="BM12" s="14">
        <v>39763</v>
      </c>
      <c r="BN12" s="14">
        <v>43998</v>
      </c>
      <c r="BO12" s="14">
        <v>11260</v>
      </c>
      <c r="BP12" s="14">
        <v>2614</v>
      </c>
      <c r="BQ12" s="14">
        <v>390114</v>
      </c>
      <c r="BR12" s="14">
        <v>1093</v>
      </c>
      <c r="BS12" s="14">
        <v>792</v>
      </c>
      <c r="BT12" s="14">
        <v>668</v>
      </c>
      <c r="BU12" s="14">
        <v>196</v>
      </c>
      <c r="BV12" s="14">
        <v>9415</v>
      </c>
      <c r="BW12" s="14">
        <v>603245</v>
      </c>
      <c r="BX12" s="14">
        <v>9820</v>
      </c>
      <c r="BY12" s="14">
        <v>30802</v>
      </c>
      <c r="BZ12" s="14">
        <v>8262</v>
      </c>
      <c r="CA12" s="14">
        <v>16458</v>
      </c>
      <c r="CB12" s="14">
        <v>7298</v>
      </c>
      <c r="CC12" s="14">
        <v>1691</v>
      </c>
      <c r="CD12" s="14">
        <v>339283</v>
      </c>
      <c r="CE12" s="14">
        <v>88049</v>
      </c>
      <c r="CF12" s="14">
        <v>83564</v>
      </c>
      <c r="CG12" s="14">
        <v>108</v>
      </c>
      <c r="CH12" s="14">
        <v>198325</v>
      </c>
      <c r="CI12" s="14">
        <v>2642</v>
      </c>
      <c r="CJ12" s="14">
        <v>3485</v>
      </c>
      <c r="CK12" s="13">
        <f t="shared" si="11"/>
        <v>6127</v>
      </c>
      <c r="CL12" s="14">
        <v>3072</v>
      </c>
      <c r="CM12" s="14">
        <v>217</v>
      </c>
      <c r="CN12" s="14">
        <v>0</v>
      </c>
      <c r="CO12" s="14">
        <v>3059</v>
      </c>
      <c r="CP12" s="14">
        <v>4187</v>
      </c>
      <c r="CQ12" s="13">
        <f t="shared" si="2"/>
        <v>7246</v>
      </c>
      <c r="CR12" s="14">
        <v>3622</v>
      </c>
      <c r="CS12" s="14">
        <v>288</v>
      </c>
      <c r="CT12" s="14">
        <v>0</v>
      </c>
      <c r="CU12" s="14">
        <v>84</v>
      </c>
      <c r="CV12" s="14">
        <v>2411</v>
      </c>
      <c r="CW12" s="14">
        <v>0</v>
      </c>
      <c r="CX12" s="14">
        <v>0</v>
      </c>
      <c r="CY12" s="14">
        <v>0</v>
      </c>
      <c r="CZ12" s="14">
        <v>94</v>
      </c>
      <c r="DA12" s="14">
        <v>93</v>
      </c>
      <c r="DB12" s="14">
        <v>16376</v>
      </c>
      <c r="DC12" s="14">
        <v>246</v>
      </c>
    </row>
    <row r="13" spans="1:107" ht="15">
      <c r="A13" s="6" t="s">
        <v>181</v>
      </c>
      <c r="B13" s="7">
        <v>1</v>
      </c>
      <c r="C13" s="8">
        <f t="shared" si="3"/>
        <v>38</v>
      </c>
      <c r="D13" s="9">
        <v>24</v>
      </c>
      <c r="E13" s="9">
        <v>14</v>
      </c>
      <c r="F13" s="9">
        <v>27</v>
      </c>
      <c r="G13" s="9">
        <v>22</v>
      </c>
      <c r="H13" s="9">
        <v>5</v>
      </c>
      <c r="I13" s="9">
        <v>17.7</v>
      </c>
      <c r="J13" s="8">
        <f t="shared" si="4"/>
        <v>87.7</v>
      </c>
      <c r="K13" s="10">
        <v>2572654</v>
      </c>
      <c r="L13" s="10">
        <v>1689068</v>
      </c>
      <c r="M13" s="11">
        <f t="shared" si="5"/>
        <v>883586</v>
      </c>
      <c r="N13" s="15">
        <v>1385783</v>
      </c>
      <c r="O13" s="11">
        <f t="shared" si="6"/>
        <v>3958437</v>
      </c>
      <c r="P13" s="10">
        <v>368510</v>
      </c>
      <c r="Q13" s="10">
        <v>313886</v>
      </c>
      <c r="R13" s="10">
        <v>278035</v>
      </c>
      <c r="S13" s="10">
        <v>35851</v>
      </c>
      <c r="T13" s="11">
        <f t="shared" si="7"/>
        <v>419694</v>
      </c>
      <c r="U13" s="10">
        <v>328099</v>
      </c>
      <c r="V13" s="10">
        <v>91595</v>
      </c>
      <c r="W13" s="10">
        <v>17575</v>
      </c>
      <c r="X13" s="10">
        <v>42423</v>
      </c>
      <c r="Y13" s="10">
        <v>1395130</v>
      </c>
      <c r="Z13" s="10">
        <v>287619</v>
      </c>
      <c r="AA13" s="10">
        <v>38760</v>
      </c>
      <c r="AB13" s="10">
        <v>17131</v>
      </c>
      <c r="AC13" s="11">
        <f t="shared" si="8"/>
        <v>2244599</v>
      </c>
      <c r="AD13" s="10">
        <v>10654</v>
      </c>
      <c r="AE13" s="10">
        <v>181525</v>
      </c>
      <c r="AF13" s="10">
        <v>1190290</v>
      </c>
      <c r="AG13" s="10">
        <v>129889</v>
      </c>
      <c r="AH13" s="10">
        <v>866957</v>
      </c>
      <c r="AI13" s="11">
        <f t="shared" si="1"/>
        <v>8950861</v>
      </c>
      <c r="AJ13" s="10">
        <v>0</v>
      </c>
      <c r="AK13" s="11">
        <f t="shared" si="9"/>
        <v>8950861</v>
      </c>
      <c r="AL13" s="13">
        <f t="shared" si="10"/>
        <v>20438</v>
      </c>
      <c r="AM13" s="14">
        <v>5874</v>
      </c>
      <c r="AN13" s="14">
        <v>6768</v>
      </c>
      <c r="AO13" s="14">
        <v>2708</v>
      </c>
      <c r="AP13" s="14">
        <v>6321</v>
      </c>
      <c r="AQ13" s="14">
        <v>447</v>
      </c>
      <c r="AR13" s="14">
        <v>3079</v>
      </c>
      <c r="AS13" s="14">
        <v>474</v>
      </c>
      <c r="AT13" s="14">
        <v>10117</v>
      </c>
      <c r="AU13" s="14">
        <v>47270</v>
      </c>
      <c r="AV13" s="14">
        <v>0</v>
      </c>
      <c r="AW13" s="14">
        <v>53</v>
      </c>
      <c r="AX13" s="14">
        <v>37</v>
      </c>
      <c r="AY13" s="14">
        <v>53</v>
      </c>
      <c r="AZ13" s="14">
        <v>11</v>
      </c>
      <c r="BA13" s="14">
        <v>9051</v>
      </c>
      <c r="BB13" s="14">
        <v>118</v>
      </c>
      <c r="BC13" s="14">
        <v>84</v>
      </c>
      <c r="BD13" s="14">
        <v>869</v>
      </c>
      <c r="BE13" s="14">
        <v>0</v>
      </c>
      <c r="BF13" s="14">
        <v>1408</v>
      </c>
      <c r="BG13" s="14">
        <v>477</v>
      </c>
      <c r="BH13" s="14">
        <v>0</v>
      </c>
      <c r="BI13" s="14">
        <v>0</v>
      </c>
      <c r="BJ13" s="13">
        <f t="shared" si="0"/>
        <v>1079104</v>
      </c>
      <c r="BK13" s="14">
        <v>970101</v>
      </c>
      <c r="BL13" s="14">
        <v>785404</v>
      </c>
      <c r="BM13" s="14">
        <v>93482</v>
      </c>
      <c r="BN13" s="14">
        <v>249011</v>
      </c>
      <c r="BO13" s="14">
        <v>34572</v>
      </c>
      <c r="BP13" s="14">
        <v>10117</v>
      </c>
      <c r="BQ13" s="14">
        <v>0</v>
      </c>
      <c r="BR13" s="14">
        <v>2177</v>
      </c>
      <c r="BS13" s="14">
        <v>821</v>
      </c>
      <c r="BT13" s="14">
        <v>2118</v>
      </c>
      <c r="BU13" s="14">
        <v>1342</v>
      </c>
      <c r="BV13" s="14">
        <v>29489</v>
      </c>
      <c r="BW13" s="14">
        <v>1503301</v>
      </c>
      <c r="BX13" s="14">
        <v>128610</v>
      </c>
      <c r="BY13" s="14">
        <v>51191</v>
      </c>
      <c r="BZ13" s="14">
        <v>13884</v>
      </c>
      <c r="CA13" s="14">
        <v>19689</v>
      </c>
      <c r="CB13" s="14">
        <v>18032</v>
      </c>
      <c r="CC13" s="14">
        <v>0</v>
      </c>
      <c r="CD13" s="14">
        <v>0</v>
      </c>
      <c r="CE13" s="14">
        <v>203412</v>
      </c>
      <c r="CF13" s="14">
        <v>60788</v>
      </c>
      <c r="CG13" s="14">
        <v>2466</v>
      </c>
      <c r="CH13" s="14">
        <v>59698</v>
      </c>
      <c r="CI13" s="14">
        <v>1798</v>
      </c>
      <c r="CJ13" s="14">
        <v>2778</v>
      </c>
      <c r="CK13" s="13">
        <f t="shared" si="11"/>
        <v>4576</v>
      </c>
      <c r="CL13" s="14">
        <v>2544</v>
      </c>
      <c r="CM13" s="14">
        <v>193</v>
      </c>
      <c r="CN13" s="14">
        <v>11844</v>
      </c>
      <c r="CO13" s="14">
        <v>4107</v>
      </c>
      <c r="CP13" s="14">
        <v>12308</v>
      </c>
      <c r="CQ13" s="13">
        <f t="shared" si="2"/>
        <v>16415</v>
      </c>
      <c r="CR13" s="14">
        <v>5115</v>
      </c>
      <c r="CS13" s="14">
        <v>466</v>
      </c>
      <c r="CT13" s="14">
        <v>26199</v>
      </c>
      <c r="CU13" s="14">
        <v>565</v>
      </c>
      <c r="CV13" s="14">
        <v>13002</v>
      </c>
      <c r="CW13" s="14">
        <v>562</v>
      </c>
      <c r="CX13" s="14">
        <v>10654</v>
      </c>
      <c r="CY13" s="14">
        <v>328</v>
      </c>
      <c r="CZ13" s="14">
        <v>93</v>
      </c>
      <c r="DA13" s="14">
        <v>160</v>
      </c>
      <c r="DB13" s="14">
        <v>36980</v>
      </c>
      <c r="DC13" s="14">
        <v>649</v>
      </c>
    </row>
    <row r="14" spans="1:107" ht="15">
      <c r="A14" s="6" t="s">
        <v>182</v>
      </c>
      <c r="B14" s="7">
        <v>0</v>
      </c>
      <c r="C14" s="8">
        <f t="shared" si="3"/>
        <v>18</v>
      </c>
      <c r="D14" s="9">
        <v>15</v>
      </c>
      <c r="E14" s="9">
        <v>3</v>
      </c>
      <c r="F14" s="9">
        <v>20.5</v>
      </c>
      <c r="G14" s="9">
        <v>15</v>
      </c>
      <c r="H14" s="9">
        <v>1</v>
      </c>
      <c r="I14" s="9">
        <v>18.1</v>
      </c>
      <c r="J14" s="8">
        <f t="shared" si="4"/>
        <v>57.6</v>
      </c>
      <c r="K14" s="10">
        <v>1601480</v>
      </c>
      <c r="L14" s="10">
        <v>1234737</v>
      </c>
      <c r="M14" s="11">
        <f t="shared" si="5"/>
        <v>366743</v>
      </c>
      <c r="N14" s="15">
        <v>909468</v>
      </c>
      <c r="O14" s="11">
        <f t="shared" si="6"/>
        <v>2510948</v>
      </c>
      <c r="P14" s="10">
        <v>295171</v>
      </c>
      <c r="Q14" s="10">
        <v>222976</v>
      </c>
      <c r="R14" s="10">
        <v>222376</v>
      </c>
      <c r="S14" s="10">
        <v>600</v>
      </c>
      <c r="T14" s="11">
        <f t="shared" si="7"/>
        <v>288152</v>
      </c>
      <c r="U14" s="10">
        <v>222713</v>
      </c>
      <c r="V14" s="10">
        <v>65439</v>
      </c>
      <c r="W14" s="10">
        <v>77</v>
      </c>
      <c r="X14" s="10">
        <v>756</v>
      </c>
      <c r="Y14" s="10">
        <v>561262</v>
      </c>
      <c r="Z14" s="10">
        <v>561262</v>
      </c>
      <c r="AA14" s="10">
        <v>1471</v>
      </c>
      <c r="AB14" s="10">
        <v>0</v>
      </c>
      <c r="AC14" s="11">
        <f t="shared" si="8"/>
        <v>1074694</v>
      </c>
      <c r="AD14" s="10">
        <v>23148</v>
      </c>
      <c r="AE14" s="10">
        <v>100396</v>
      </c>
      <c r="AF14" s="10">
        <v>189000</v>
      </c>
      <c r="AG14" s="10">
        <v>237771</v>
      </c>
      <c r="AH14" s="10"/>
      <c r="AI14" s="11">
        <f t="shared" si="1"/>
        <v>4431128</v>
      </c>
      <c r="AJ14" s="10">
        <v>957057</v>
      </c>
      <c r="AK14" s="11">
        <f t="shared" si="9"/>
        <v>5388185</v>
      </c>
      <c r="AL14" s="13">
        <f t="shared" si="10"/>
        <v>6965</v>
      </c>
      <c r="AM14" s="14">
        <v>8116</v>
      </c>
      <c r="AN14" s="14">
        <v>5639</v>
      </c>
      <c r="AO14" s="14">
        <v>4296</v>
      </c>
      <c r="AP14" s="14">
        <v>4405</v>
      </c>
      <c r="AQ14" s="14">
        <v>1234</v>
      </c>
      <c r="AR14" s="14">
        <v>1228</v>
      </c>
      <c r="AS14" s="14">
        <v>98</v>
      </c>
      <c r="AT14" s="14">
        <v>0</v>
      </c>
      <c r="AU14" s="14">
        <v>3188</v>
      </c>
      <c r="AV14" s="14">
        <v>730</v>
      </c>
      <c r="AW14" s="14">
        <v>2</v>
      </c>
      <c r="AX14" s="14">
        <v>2</v>
      </c>
      <c r="AY14" s="14">
        <v>2</v>
      </c>
      <c r="AZ14" s="14">
        <v>0</v>
      </c>
      <c r="BA14" s="14">
        <v>2850</v>
      </c>
      <c r="BB14" s="14">
        <v>4</v>
      </c>
      <c r="BC14" s="14">
        <v>0</v>
      </c>
      <c r="BD14" s="14">
        <v>4</v>
      </c>
      <c r="BE14" s="14">
        <v>0</v>
      </c>
      <c r="BF14" s="14">
        <v>132</v>
      </c>
      <c r="BG14" s="14">
        <v>93</v>
      </c>
      <c r="BH14" s="14">
        <v>96</v>
      </c>
      <c r="BI14" s="14">
        <v>0</v>
      </c>
      <c r="BJ14" s="13">
        <f t="shared" si="0"/>
        <v>1211091</v>
      </c>
      <c r="BK14" s="14">
        <v>737933</v>
      </c>
      <c r="BL14" s="14">
        <v>982670</v>
      </c>
      <c r="BM14" s="14">
        <v>38951</v>
      </c>
      <c r="BN14" s="14">
        <v>196784</v>
      </c>
      <c r="BO14" s="14">
        <v>31618</v>
      </c>
      <c r="BP14" s="14">
        <v>19</v>
      </c>
      <c r="BQ14" s="14">
        <v>928903</v>
      </c>
      <c r="BR14" s="14">
        <v>718</v>
      </c>
      <c r="BS14" s="14">
        <v>703</v>
      </c>
      <c r="BT14" s="14">
        <v>715</v>
      </c>
      <c r="BU14" s="14">
        <v>2</v>
      </c>
      <c r="BV14" s="14">
        <v>26104</v>
      </c>
      <c r="BW14" s="14">
        <v>1109804</v>
      </c>
      <c r="BX14" s="14">
        <v>0</v>
      </c>
      <c r="BY14" s="14">
        <v>291</v>
      </c>
      <c r="BZ14" s="14">
        <v>21811</v>
      </c>
      <c r="CA14" s="14">
        <v>3569</v>
      </c>
      <c r="CB14" s="14">
        <v>8243</v>
      </c>
      <c r="CC14" s="14">
        <v>2115</v>
      </c>
      <c r="CD14" s="14">
        <v>0</v>
      </c>
      <c r="CE14" s="14">
        <v>101927</v>
      </c>
      <c r="CF14" s="14">
        <v>196044</v>
      </c>
      <c r="CG14" s="14">
        <v>524</v>
      </c>
      <c r="CH14" s="14">
        <v>100496</v>
      </c>
      <c r="CI14" s="14">
        <v>3410</v>
      </c>
      <c r="CJ14" s="14">
        <v>4735</v>
      </c>
      <c r="CK14" s="13">
        <f t="shared" si="11"/>
        <v>8145</v>
      </c>
      <c r="CL14" s="14">
        <v>4704</v>
      </c>
      <c r="CM14" s="14">
        <v>578</v>
      </c>
      <c r="CN14" s="14">
        <v>0</v>
      </c>
      <c r="CO14" s="14">
        <v>4638</v>
      </c>
      <c r="CP14" s="14">
        <v>3634</v>
      </c>
      <c r="CQ14" s="13">
        <f t="shared" si="2"/>
        <v>8272</v>
      </c>
      <c r="CR14" s="14">
        <v>4544</v>
      </c>
      <c r="CS14" s="14">
        <v>795</v>
      </c>
      <c r="CT14" s="14">
        <v>0</v>
      </c>
      <c r="CU14" s="14">
        <v>684</v>
      </c>
      <c r="CV14" s="14">
        <v>17794</v>
      </c>
      <c r="CW14" s="14">
        <v>50</v>
      </c>
      <c r="CX14" s="14">
        <v>52</v>
      </c>
      <c r="CY14" s="14">
        <v>782</v>
      </c>
      <c r="CZ14" s="14">
        <v>85</v>
      </c>
      <c r="DA14" s="14">
        <v>113</v>
      </c>
      <c r="DB14" s="14">
        <v>26266</v>
      </c>
      <c r="DC14" s="14">
        <v>958</v>
      </c>
    </row>
    <row r="15" spans="1:107" ht="15">
      <c r="A15" s="6" t="s">
        <v>183</v>
      </c>
      <c r="B15" s="7">
        <v>2</v>
      </c>
      <c r="C15" s="8">
        <f t="shared" si="3"/>
        <v>4</v>
      </c>
      <c r="D15" s="9">
        <v>4</v>
      </c>
      <c r="E15" s="9">
        <v>0</v>
      </c>
      <c r="F15" s="9">
        <v>1</v>
      </c>
      <c r="G15" s="9">
        <v>1</v>
      </c>
      <c r="H15" s="9">
        <v>0</v>
      </c>
      <c r="I15" s="9">
        <v>2</v>
      </c>
      <c r="J15" s="8">
        <f t="shared" si="4"/>
        <v>7</v>
      </c>
      <c r="K15" s="10">
        <v>246347</v>
      </c>
      <c r="L15" s="10">
        <v>246347</v>
      </c>
      <c r="M15" s="11">
        <v>0</v>
      </c>
      <c r="N15" s="15">
        <v>50051</v>
      </c>
      <c r="O15" s="11">
        <f t="shared" si="6"/>
        <v>296398</v>
      </c>
      <c r="P15" s="10">
        <v>21747</v>
      </c>
      <c r="Q15" s="10">
        <v>62581</v>
      </c>
      <c r="R15" s="10">
        <v>62581</v>
      </c>
      <c r="S15" s="10">
        <v>0</v>
      </c>
      <c r="T15" s="11">
        <f t="shared" si="7"/>
        <v>41466</v>
      </c>
      <c r="U15" s="10">
        <v>41466</v>
      </c>
      <c r="V15" s="10">
        <v>0</v>
      </c>
      <c r="W15" s="10">
        <v>0</v>
      </c>
      <c r="X15" s="10">
        <v>1399</v>
      </c>
      <c r="Y15" s="10">
        <v>18676</v>
      </c>
      <c r="Z15" s="10">
        <v>18676</v>
      </c>
      <c r="AA15" s="10">
        <v>0</v>
      </c>
      <c r="AB15" s="10">
        <v>0</v>
      </c>
      <c r="AC15" s="11">
        <f t="shared" si="8"/>
        <v>124122</v>
      </c>
      <c r="AD15" s="10">
        <v>0</v>
      </c>
      <c r="AE15" s="10">
        <v>26918</v>
      </c>
      <c r="AF15" s="10">
        <v>4714</v>
      </c>
      <c r="AG15" s="10">
        <v>0</v>
      </c>
      <c r="AH15" s="10">
        <v>31525</v>
      </c>
      <c r="AI15" s="11">
        <f t="shared" si="1"/>
        <v>505424</v>
      </c>
      <c r="AJ15" s="10">
        <v>122419</v>
      </c>
      <c r="AK15" s="11">
        <f t="shared" si="9"/>
        <v>627843</v>
      </c>
      <c r="AL15" s="13">
        <f t="shared" si="10"/>
        <v>1297</v>
      </c>
      <c r="AM15" s="14">
        <v>1297</v>
      </c>
      <c r="AN15" s="14">
        <v>1177</v>
      </c>
      <c r="AO15" s="14">
        <v>1178</v>
      </c>
      <c r="AP15" s="14">
        <v>59</v>
      </c>
      <c r="AQ15" s="14">
        <v>144</v>
      </c>
      <c r="AR15" s="14">
        <v>120</v>
      </c>
      <c r="AS15" s="14">
        <v>0</v>
      </c>
      <c r="AT15" s="14">
        <v>0</v>
      </c>
      <c r="AU15" s="14">
        <v>60</v>
      </c>
      <c r="AV15" s="14" t="s">
        <v>171</v>
      </c>
      <c r="AW15" s="14">
        <v>0</v>
      </c>
      <c r="AX15" s="14">
        <v>0</v>
      </c>
      <c r="AY15" s="14">
        <v>0</v>
      </c>
      <c r="AZ15" s="14">
        <v>0</v>
      </c>
      <c r="BA15" s="14">
        <v>15830</v>
      </c>
      <c r="BB15" s="14">
        <v>0</v>
      </c>
      <c r="BC15" s="14">
        <v>0</v>
      </c>
      <c r="BD15" s="14">
        <v>0</v>
      </c>
      <c r="BE15" s="14">
        <v>0</v>
      </c>
      <c r="BF15" s="14">
        <v>4</v>
      </c>
      <c r="BG15" s="14">
        <v>383</v>
      </c>
      <c r="BH15" s="14">
        <v>4</v>
      </c>
      <c r="BI15" s="14">
        <v>0</v>
      </c>
      <c r="BJ15" s="13">
        <f t="shared" si="0"/>
        <v>39176</v>
      </c>
      <c r="BK15" s="14">
        <v>31995</v>
      </c>
      <c r="BL15" s="14">
        <v>38691</v>
      </c>
      <c r="BM15" s="14">
        <v>6696</v>
      </c>
      <c r="BN15" s="14">
        <v>485</v>
      </c>
      <c r="BO15" s="14">
        <v>0</v>
      </c>
      <c r="BP15" s="14">
        <v>0</v>
      </c>
      <c r="BQ15" s="14" t="s">
        <v>171</v>
      </c>
      <c r="BR15" s="14">
        <v>260</v>
      </c>
      <c r="BS15" s="14">
        <v>260</v>
      </c>
      <c r="BT15" s="14">
        <v>237</v>
      </c>
      <c r="BU15" s="14">
        <v>0</v>
      </c>
      <c r="BV15" s="14">
        <v>38806</v>
      </c>
      <c r="BW15" s="14">
        <v>20682</v>
      </c>
      <c r="BX15" s="14">
        <v>566</v>
      </c>
      <c r="BY15" s="14">
        <v>151</v>
      </c>
      <c r="BZ15" s="14">
        <v>29</v>
      </c>
      <c r="CA15" s="14">
        <v>33</v>
      </c>
      <c r="CB15" s="14">
        <v>966</v>
      </c>
      <c r="CC15" s="14">
        <v>11</v>
      </c>
      <c r="CD15" s="14">
        <v>0</v>
      </c>
      <c r="CE15" s="14">
        <v>10940</v>
      </c>
      <c r="CF15" s="14">
        <v>1124</v>
      </c>
      <c r="CG15" s="14">
        <v>0</v>
      </c>
      <c r="CH15" s="14">
        <v>5030</v>
      </c>
      <c r="CI15" s="14">
        <v>173</v>
      </c>
      <c r="CJ15" s="14">
        <v>22</v>
      </c>
      <c r="CK15" s="13">
        <f t="shared" si="11"/>
        <v>195</v>
      </c>
      <c r="CL15" s="14">
        <v>71</v>
      </c>
      <c r="CM15" s="14">
        <v>20</v>
      </c>
      <c r="CN15" s="14">
        <v>0</v>
      </c>
      <c r="CO15" s="14">
        <v>468</v>
      </c>
      <c r="CP15" s="14">
        <v>57</v>
      </c>
      <c r="CQ15" s="13">
        <f t="shared" si="2"/>
        <v>525</v>
      </c>
      <c r="CR15" s="14">
        <v>313</v>
      </c>
      <c r="CS15" s="14">
        <v>35</v>
      </c>
      <c r="CT15" s="14">
        <v>0</v>
      </c>
      <c r="CU15" s="14">
        <v>46</v>
      </c>
      <c r="CV15" s="14">
        <v>1107</v>
      </c>
      <c r="CW15" s="14">
        <v>118</v>
      </c>
      <c r="CX15" s="14">
        <v>80</v>
      </c>
      <c r="CY15" s="14">
        <v>0</v>
      </c>
      <c r="CZ15" s="14">
        <v>79</v>
      </c>
      <c r="DA15" s="14">
        <v>65</v>
      </c>
      <c r="DB15" s="14">
        <v>2844</v>
      </c>
      <c r="DC15" s="14">
        <v>29.4</v>
      </c>
    </row>
    <row r="16" spans="1:107" ht="15">
      <c r="A16" s="6" t="s">
        <v>184</v>
      </c>
      <c r="B16" s="7">
        <v>0</v>
      </c>
      <c r="C16" s="8">
        <f t="shared" si="3"/>
        <v>8.29</v>
      </c>
      <c r="D16" s="9">
        <v>8.29</v>
      </c>
      <c r="E16" s="9">
        <v>0</v>
      </c>
      <c r="F16" s="9">
        <v>6.61</v>
      </c>
      <c r="G16" s="9">
        <v>5.53</v>
      </c>
      <c r="H16" s="9">
        <v>0</v>
      </c>
      <c r="I16" s="9">
        <v>1.34</v>
      </c>
      <c r="J16" s="8">
        <f t="shared" si="4"/>
        <v>16.24</v>
      </c>
      <c r="K16" s="10">
        <v>697158</v>
      </c>
      <c r="L16" s="10">
        <v>697158</v>
      </c>
      <c r="M16" s="11">
        <f t="shared" si="5"/>
        <v>0</v>
      </c>
      <c r="N16" s="15">
        <v>297961</v>
      </c>
      <c r="O16" s="11">
        <f t="shared" si="6"/>
        <v>995119</v>
      </c>
      <c r="P16" s="10">
        <v>22248</v>
      </c>
      <c r="Q16" s="10">
        <v>101892</v>
      </c>
      <c r="R16" s="10">
        <v>76875</v>
      </c>
      <c r="S16" s="10">
        <v>14317</v>
      </c>
      <c r="T16" s="11">
        <f t="shared" si="7"/>
        <v>60065</v>
      </c>
      <c r="U16" s="10">
        <v>51144</v>
      </c>
      <c r="V16" s="10">
        <v>8921</v>
      </c>
      <c r="W16" s="10">
        <v>0</v>
      </c>
      <c r="X16" s="10">
        <v>4391</v>
      </c>
      <c r="Y16" s="10">
        <v>83466</v>
      </c>
      <c r="Z16" s="10">
        <v>83466</v>
      </c>
      <c r="AA16" s="10">
        <v>19849</v>
      </c>
      <c r="AB16" s="10">
        <v>0</v>
      </c>
      <c r="AC16" s="11">
        <f t="shared" si="8"/>
        <v>269663</v>
      </c>
      <c r="AD16" s="10">
        <v>48198</v>
      </c>
      <c r="AE16" s="10">
        <v>345</v>
      </c>
      <c r="AF16" s="10">
        <v>17962</v>
      </c>
      <c r="AG16" s="10">
        <v>13266</v>
      </c>
      <c r="AH16" s="10">
        <v>30659</v>
      </c>
      <c r="AI16" s="11">
        <f t="shared" si="1"/>
        <v>1397460</v>
      </c>
      <c r="AJ16" s="10">
        <v>0</v>
      </c>
      <c r="AK16" s="11">
        <f t="shared" si="9"/>
        <v>1397460</v>
      </c>
      <c r="AL16" s="13">
        <f t="shared" si="10"/>
        <v>4036</v>
      </c>
      <c r="AM16" s="14">
        <v>3053</v>
      </c>
      <c r="AN16" s="14">
        <v>1883</v>
      </c>
      <c r="AO16" s="14">
        <v>1528</v>
      </c>
      <c r="AP16" s="14">
        <v>1628</v>
      </c>
      <c r="AQ16" s="14">
        <v>255</v>
      </c>
      <c r="AR16" s="14">
        <v>2119</v>
      </c>
      <c r="AS16" s="14">
        <v>34</v>
      </c>
      <c r="AT16" s="14">
        <v>0</v>
      </c>
      <c r="AU16" s="14">
        <v>40</v>
      </c>
      <c r="AV16" s="14">
        <v>7723</v>
      </c>
      <c r="AW16" s="14">
        <v>3</v>
      </c>
      <c r="AX16" s="14">
        <v>0</v>
      </c>
      <c r="AY16" s="14">
        <v>0</v>
      </c>
      <c r="AZ16" s="14">
        <v>0</v>
      </c>
      <c r="BA16" s="14">
        <v>1756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49</v>
      </c>
      <c r="BH16" s="14">
        <v>0</v>
      </c>
      <c r="BI16" s="14">
        <v>118</v>
      </c>
      <c r="BJ16" s="13">
        <f t="shared" si="0"/>
        <v>76033</v>
      </c>
      <c r="BK16" s="14" t="s">
        <v>171</v>
      </c>
      <c r="BL16" s="14">
        <v>66334</v>
      </c>
      <c r="BM16" s="14">
        <v>6666</v>
      </c>
      <c r="BN16" s="14">
        <v>9262</v>
      </c>
      <c r="BO16" s="14">
        <v>399</v>
      </c>
      <c r="BP16" s="14">
        <v>38</v>
      </c>
      <c r="BQ16" s="14">
        <v>14904</v>
      </c>
      <c r="BR16" s="14">
        <v>223</v>
      </c>
      <c r="BS16" s="14">
        <v>223</v>
      </c>
      <c r="BT16" s="14">
        <v>154</v>
      </c>
      <c r="BU16" s="14">
        <v>66</v>
      </c>
      <c r="BV16" s="14">
        <v>13072</v>
      </c>
      <c r="BW16" s="14">
        <v>175</v>
      </c>
      <c r="BX16" s="14">
        <v>469</v>
      </c>
      <c r="BY16" s="14">
        <v>1</v>
      </c>
      <c r="BZ16" s="14">
        <v>0</v>
      </c>
      <c r="CA16" s="14">
        <v>213</v>
      </c>
      <c r="CB16" s="14">
        <v>2328</v>
      </c>
      <c r="CC16" s="14">
        <v>127</v>
      </c>
      <c r="CD16" s="14">
        <v>269</v>
      </c>
      <c r="CE16" s="14">
        <v>22765</v>
      </c>
      <c r="CF16" s="14">
        <v>6179</v>
      </c>
      <c r="CG16" s="14">
        <v>0</v>
      </c>
      <c r="CH16" s="14">
        <v>5203</v>
      </c>
      <c r="CI16" s="14">
        <v>1169</v>
      </c>
      <c r="CJ16" s="14">
        <v>307</v>
      </c>
      <c r="CK16" s="13">
        <f t="shared" si="11"/>
        <v>1476</v>
      </c>
      <c r="CL16" s="14">
        <v>1010</v>
      </c>
      <c r="CM16" s="14">
        <v>230</v>
      </c>
      <c r="CN16" s="14" t="s">
        <v>171</v>
      </c>
      <c r="CO16" s="14">
        <v>1798</v>
      </c>
      <c r="CP16" s="14">
        <v>3362</v>
      </c>
      <c r="CQ16" s="13">
        <f t="shared" si="2"/>
        <v>5160</v>
      </c>
      <c r="CR16" s="14">
        <v>2380</v>
      </c>
      <c r="CS16" s="14">
        <v>397</v>
      </c>
      <c r="CT16" s="14" t="s">
        <v>171</v>
      </c>
      <c r="CU16" s="14">
        <v>205</v>
      </c>
      <c r="CV16" s="14">
        <v>3268</v>
      </c>
      <c r="CW16" s="14">
        <v>170</v>
      </c>
      <c r="CX16" s="14">
        <v>875</v>
      </c>
      <c r="CY16" s="14">
        <v>94</v>
      </c>
      <c r="CZ16" s="14">
        <v>68</v>
      </c>
      <c r="DA16" s="14">
        <v>58</v>
      </c>
      <c r="DB16" s="14">
        <v>2585</v>
      </c>
      <c r="DC16" s="14">
        <v>159</v>
      </c>
    </row>
    <row r="17" spans="1:107" ht="15">
      <c r="A17" s="6" t="s">
        <v>185</v>
      </c>
      <c r="B17" s="7">
        <v>0</v>
      </c>
      <c r="C17" s="8">
        <f t="shared" si="3"/>
        <v>31</v>
      </c>
      <c r="D17" s="9">
        <v>29</v>
      </c>
      <c r="E17" s="9">
        <v>2</v>
      </c>
      <c r="F17" s="9">
        <v>57</v>
      </c>
      <c r="G17" s="9">
        <v>31</v>
      </c>
      <c r="H17" s="9">
        <v>0</v>
      </c>
      <c r="I17" s="9">
        <v>48</v>
      </c>
      <c r="J17" s="8">
        <f t="shared" si="4"/>
        <v>136</v>
      </c>
      <c r="K17" s="20">
        <v>2520743</v>
      </c>
      <c r="L17" s="20">
        <v>2320571</v>
      </c>
      <c r="M17" s="11">
        <f t="shared" si="5"/>
        <v>200172</v>
      </c>
      <c r="N17" s="15">
        <v>2428249</v>
      </c>
      <c r="O17" s="11">
        <f t="shared" si="6"/>
        <v>4948992</v>
      </c>
      <c r="P17" s="10">
        <v>813267</v>
      </c>
      <c r="Q17" s="10">
        <v>992538</v>
      </c>
      <c r="R17" s="10">
        <v>969138</v>
      </c>
      <c r="S17" s="10">
        <v>23400</v>
      </c>
      <c r="T17" s="11">
        <f t="shared" si="7"/>
        <v>760748</v>
      </c>
      <c r="U17" s="10">
        <v>399235</v>
      </c>
      <c r="V17" s="10">
        <v>361513</v>
      </c>
      <c r="W17" s="10">
        <v>40949</v>
      </c>
      <c r="X17" s="10">
        <v>74549</v>
      </c>
      <c r="Y17" s="10">
        <v>1195208</v>
      </c>
      <c r="Z17" s="10">
        <v>296598</v>
      </c>
      <c r="AA17" s="10">
        <v>0</v>
      </c>
      <c r="AB17" s="10">
        <v>0</v>
      </c>
      <c r="AC17" s="11">
        <f t="shared" si="8"/>
        <v>3063992</v>
      </c>
      <c r="AD17" s="10">
        <v>55191</v>
      </c>
      <c r="AE17" s="10">
        <v>133134</v>
      </c>
      <c r="AF17" s="10">
        <v>247407</v>
      </c>
      <c r="AG17" s="10">
        <v>120000</v>
      </c>
      <c r="AH17" s="10">
        <v>324371</v>
      </c>
      <c r="AI17" s="11">
        <f t="shared" si="1"/>
        <v>9706354</v>
      </c>
      <c r="AJ17" s="10">
        <v>0</v>
      </c>
      <c r="AK17" s="11">
        <f t="shared" si="9"/>
        <v>9706354</v>
      </c>
      <c r="AL17" s="13">
        <f t="shared" si="10"/>
        <v>16489</v>
      </c>
      <c r="AM17" s="14">
        <v>148939</v>
      </c>
      <c r="AN17" s="14">
        <v>13009</v>
      </c>
      <c r="AO17" s="14">
        <v>137188</v>
      </c>
      <c r="AP17" s="14">
        <v>8459</v>
      </c>
      <c r="AQ17" s="14">
        <v>4550</v>
      </c>
      <c r="AR17" s="14">
        <v>3306</v>
      </c>
      <c r="AS17" s="14">
        <v>550</v>
      </c>
      <c r="AT17" s="14">
        <v>-376</v>
      </c>
      <c r="AU17" s="14">
        <v>0</v>
      </c>
      <c r="AV17" s="14">
        <v>0</v>
      </c>
      <c r="AW17" s="14">
        <v>-141</v>
      </c>
      <c r="AX17" s="14">
        <v>-141</v>
      </c>
      <c r="AY17" s="14">
        <v>-112</v>
      </c>
      <c r="AZ17" s="14">
        <v>-29</v>
      </c>
      <c r="BA17" s="14">
        <v>0</v>
      </c>
      <c r="BB17" s="14">
        <v>2146</v>
      </c>
      <c r="BC17" s="14">
        <v>37</v>
      </c>
      <c r="BD17" s="14">
        <v>0</v>
      </c>
      <c r="BE17" s="14">
        <v>0</v>
      </c>
      <c r="BF17" s="14">
        <v>879</v>
      </c>
      <c r="BG17" s="14">
        <v>1379</v>
      </c>
      <c r="BH17" s="14">
        <v>34</v>
      </c>
      <c r="BI17" s="14">
        <v>0</v>
      </c>
      <c r="BJ17" s="13">
        <f t="shared" si="0"/>
        <v>1385864</v>
      </c>
      <c r="BK17" s="14">
        <v>972876</v>
      </c>
      <c r="BL17" s="14">
        <v>1105954</v>
      </c>
      <c r="BM17" s="14">
        <v>153911</v>
      </c>
      <c r="BN17" s="14">
        <v>252197</v>
      </c>
      <c r="BO17" s="14">
        <v>15142</v>
      </c>
      <c r="BP17" s="14">
        <v>12571</v>
      </c>
      <c r="BQ17" s="14">
        <v>0</v>
      </c>
      <c r="BR17" s="14">
        <v>2691</v>
      </c>
      <c r="BS17" s="14">
        <v>2691</v>
      </c>
      <c r="BT17" s="14">
        <v>1584</v>
      </c>
      <c r="BU17" s="14">
        <v>1107</v>
      </c>
      <c r="BV17" s="14">
        <v>24566</v>
      </c>
      <c r="BW17" s="14">
        <v>3174127</v>
      </c>
      <c r="BX17" s="14">
        <v>4242</v>
      </c>
      <c r="BY17" s="14">
        <v>0</v>
      </c>
      <c r="BZ17" s="14">
        <v>59780</v>
      </c>
      <c r="CA17" s="14">
        <v>14130</v>
      </c>
      <c r="CB17" s="14">
        <v>12702</v>
      </c>
      <c r="CC17" s="14">
        <v>1115</v>
      </c>
      <c r="CD17" s="14">
        <v>0</v>
      </c>
      <c r="CE17" s="14">
        <v>261462</v>
      </c>
      <c r="CF17" s="14">
        <v>161504</v>
      </c>
      <c r="CG17" s="14">
        <v>0</v>
      </c>
      <c r="CH17" s="14">
        <v>12234</v>
      </c>
      <c r="CI17" s="14">
        <v>1876</v>
      </c>
      <c r="CJ17" s="14">
        <v>6296</v>
      </c>
      <c r="CK17" s="13">
        <f t="shared" si="11"/>
        <v>8172</v>
      </c>
      <c r="CL17" s="14">
        <v>6543</v>
      </c>
      <c r="CM17" s="14">
        <v>280</v>
      </c>
      <c r="CN17" s="14">
        <v>0</v>
      </c>
      <c r="CO17" s="14">
        <v>3384</v>
      </c>
      <c r="CP17" s="14">
        <v>4004</v>
      </c>
      <c r="CQ17" s="13">
        <f t="shared" si="2"/>
        <v>7388</v>
      </c>
      <c r="CR17" s="14">
        <v>4186</v>
      </c>
      <c r="CS17" s="14">
        <v>420</v>
      </c>
      <c r="CT17" s="14">
        <v>0</v>
      </c>
      <c r="CU17" s="14">
        <v>1068</v>
      </c>
      <c r="CV17" s="14">
        <v>26826</v>
      </c>
      <c r="CW17" s="14">
        <v>0</v>
      </c>
      <c r="CX17" s="14">
        <v>0</v>
      </c>
      <c r="CY17" s="14">
        <v>2112</v>
      </c>
      <c r="CZ17" s="14">
        <v>90</v>
      </c>
      <c r="DA17" s="14">
        <v>183</v>
      </c>
      <c r="DB17" s="14">
        <v>38521</v>
      </c>
      <c r="DC17" s="14">
        <v>1610</v>
      </c>
    </row>
    <row r="18" spans="1:107" ht="15">
      <c r="A18" s="6" t="s">
        <v>186</v>
      </c>
      <c r="B18" s="7">
        <v>0</v>
      </c>
      <c r="C18" s="8">
        <f t="shared" si="3"/>
        <v>14.21</v>
      </c>
      <c r="D18" s="9">
        <v>14.21</v>
      </c>
      <c r="E18" s="9">
        <v>0</v>
      </c>
      <c r="F18" s="9">
        <v>33.93</v>
      </c>
      <c r="G18" s="9">
        <v>20.5</v>
      </c>
      <c r="H18" s="9">
        <v>0</v>
      </c>
      <c r="I18" s="9">
        <v>7.04</v>
      </c>
      <c r="J18" s="8">
        <f t="shared" si="4"/>
        <v>55.18</v>
      </c>
      <c r="K18" s="10">
        <v>1198795</v>
      </c>
      <c r="L18" s="10">
        <v>1198795</v>
      </c>
      <c r="M18" s="11">
        <f t="shared" si="5"/>
        <v>0</v>
      </c>
      <c r="N18" s="15">
        <v>1493813</v>
      </c>
      <c r="O18" s="11">
        <f t="shared" si="6"/>
        <v>2692608</v>
      </c>
      <c r="P18" s="10">
        <v>134239</v>
      </c>
      <c r="Q18" s="10">
        <v>315463</v>
      </c>
      <c r="R18" s="10">
        <v>303223</v>
      </c>
      <c r="S18" s="10">
        <v>12240</v>
      </c>
      <c r="T18" s="11">
        <f t="shared" si="7"/>
        <v>450096</v>
      </c>
      <c r="U18" s="10">
        <v>228027</v>
      </c>
      <c r="V18" s="10">
        <v>222069</v>
      </c>
      <c r="W18" s="10">
        <v>20626</v>
      </c>
      <c r="X18" s="10">
        <v>14346</v>
      </c>
      <c r="Y18" s="10">
        <v>716401</v>
      </c>
      <c r="Z18" s="10">
        <v>658485</v>
      </c>
      <c r="AA18" s="10">
        <v>50133</v>
      </c>
      <c r="AB18" s="10">
        <v>0</v>
      </c>
      <c r="AC18" s="11">
        <f t="shared" si="8"/>
        <v>1567065</v>
      </c>
      <c r="AD18" s="10">
        <v>3154</v>
      </c>
      <c r="AE18" s="10">
        <v>52548</v>
      </c>
      <c r="AF18" s="10">
        <v>286484</v>
      </c>
      <c r="AG18" s="10">
        <v>52500</v>
      </c>
      <c r="AH18" s="10">
        <v>285134</v>
      </c>
      <c r="AI18" s="11">
        <f t="shared" si="1"/>
        <v>5073732</v>
      </c>
      <c r="AJ18" s="10">
        <v>615605</v>
      </c>
      <c r="AK18" s="11">
        <f t="shared" si="9"/>
        <v>5689337</v>
      </c>
      <c r="AL18" s="13">
        <f t="shared" si="10"/>
        <v>8962</v>
      </c>
      <c r="AM18" s="14">
        <v>18806</v>
      </c>
      <c r="AN18" s="14">
        <v>8659</v>
      </c>
      <c r="AO18" s="14">
        <v>12323</v>
      </c>
      <c r="AP18" s="14">
        <v>8445</v>
      </c>
      <c r="AQ18" s="14">
        <v>214</v>
      </c>
      <c r="AR18" s="14">
        <v>156</v>
      </c>
      <c r="AS18" s="14">
        <v>147</v>
      </c>
      <c r="AT18" s="14">
        <v>0</v>
      </c>
      <c r="AU18" s="14">
        <v>4812</v>
      </c>
      <c r="AV18" s="14">
        <v>0</v>
      </c>
      <c r="AW18" s="14">
        <v>62</v>
      </c>
      <c r="AX18" s="14">
        <v>24</v>
      </c>
      <c r="AY18" s="14">
        <v>43</v>
      </c>
      <c r="AZ18" s="14">
        <v>19</v>
      </c>
      <c r="BA18" s="14">
        <v>992</v>
      </c>
      <c r="BB18" s="14">
        <v>2041</v>
      </c>
      <c r="BC18" s="14">
        <v>38</v>
      </c>
      <c r="BD18" s="14">
        <v>15</v>
      </c>
      <c r="BE18" s="14">
        <v>0</v>
      </c>
      <c r="BF18" s="14">
        <v>547</v>
      </c>
      <c r="BG18" s="14">
        <v>703</v>
      </c>
      <c r="BH18" s="14">
        <v>21</v>
      </c>
      <c r="BI18" s="14">
        <v>6329</v>
      </c>
      <c r="BJ18" s="13">
        <f t="shared" si="0"/>
        <v>757460</v>
      </c>
      <c r="BK18" s="14">
        <v>509423</v>
      </c>
      <c r="BL18" s="14">
        <v>647545</v>
      </c>
      <c r="BM18" s="14">
        <v>15897</v>
      </c>
      <c r="BN18" s="14">
        <v>94293</v>
      </c>
      <c r="BO18" s="14">
        <v>15622</v>
      </c>
      <c r="BP18" s="14">
        <v>0</v>
      </c>
      <c r="BQ18" s="14">
        <v>0</v>
      </c>
      <c r="BR18" s="14">
        <v>3411</v>
      </c>
      <c r="BS18" s="14">
        <v>2290</v>
      </c>
      <c r="BT18" s="14">
        <v>1441</v>
      </c>
      <c r="BU18" s="14">
        <v>1855</v>
      </c>
      <c r="BV18" s="14">
        <v>5034</v>
      </c>
      <c r="BW18" s="14">
        <v>1423615</v>
      </c>
      <c r="BX18" s="14">
        <v>1442</v>
      </c>
      <c r="BY18" s="14">
        <v>1113</v>
      </c>
      <c r="BZ18" s="14">
        <v>17</v>
      </c>
      <c r="CA18" s="14">
        <v>2790</v>
      </c>
      <c r="CB18" s="14">
        <v>7219</v>
      </c>
      <c r="CC18" s="14">
        <v>298</v>
      </c>
      <c r="CD18" s="14">
        <v>6360</v>
      </c>
      <c r="CE18" s="14">
        <v>95863</v>
      </c>
      <c r="CF18" s="14">
        <v>58991</v>
      </c>
      <c r="CG18" s="14">
        <v>5260</v>
      </c>
      <c r="CH18" s="14">
        <v>24290</v>
      </c>
      <c r="CI18" s="14">
        <v>2889</v>
      </c>
      <c r="CJ18" s="14">
        <v>2125</v>
      </c>
      <c r="CK18" s="13">
        <f t="shared" si="11"/>
        <v>5014</v>
      </c>
      <c r="CL18" s="14">
        <v>2833</v>
      </c>
      <c r="CM18" s="14">
        <v>418</v>
      </c>
      <c r="CN18" s="14">
        <v>8381</v>
      </c>
      <c r="CO18" s="14">
        <v>768</v>
      </c>
      <c r="CP18" s="14">
        <v>4890</v>
      </c>
      <c r="CQ18" s="13">
        <f t="shared" si="2"/>
        <v>5658</v>
      </c>
      <c r="CR18" s="14">
        <v>3543</v>
      </c>
      <c r="CS18" s="14">
        <v>763</v>
      </c>
      <c r="CT18" s="14">
        <v>6652</v>
      </c>
      <c r="CU18" s="14">
        <v>278</v>
      </c>
      <c r="CV18" s="14">
        <v>11738</v>
      </c>
      <c r="CW18" s="14">
        <v>0</v>
      </c>
      <c r="CX18" s="14">
        <v>0</v>
      </c>
      <c r="CY18" s="14">
        <v>1545</v>
      </c>
      <c r="CZ18" s="14">
        <v>87</v>
      </c>
      <c r="DA18" s="14">
        <v>83</v>
      </c>
      <c r="DB18" s="14">
        <v>12755</v>
      </c>
      <c r="DC18" s="14">
        <v>395</v>
      </c>
    </row>
    <row r="19" spans="1:107" ht="15">
      <c r="A19" s="6" t="s">
        <v>187</v>
      </c>
      <c r="B19" s="7">
        <v>0</v>
      </c>
      <c r="C19" s="8">
        <f t="shared" si="3"/>
        <v>30.23</v>
      </c>
      <c r="D19" s="9">
        <v>30.23</v>
      </c>
      <c r="E19" s="9">
        <v>0</v>
      </c>
      <c r="F19" s="9">
        <v>50.14</v>
      </c>
      <c r="G19" s="9">
        <v>34.07</v>
      </c>
      <c r="H19" s="9">
        <v>0</v>
      </c>
      <c r="I19" s="9">
        <v>29.1229267157485</v>
      </c>
      <c r="J19" s="8">
        <f t="shared" si="4"/>
        <v>109.4929267157485</v>
      </c>
      <c r="K19" s="10">
        <v>2489453</v>
      </c>
      <c r="L19" s="10">
        <v>2489453</v>
      </c>
      <c r="M19" s="11">
        <f t="shared" si="5"/>
        <v>0</v>
      </c>
      <c r="N19" s="15">
        <v>2256244</v>
      </c>
      <c r="O19" s="11">
        <f t="shared" si="6"/>
        <v>4745697</v>
      </c>
      <c r="P19" s="10">
        <v>550633</v>
      </c>
      <c r="Q19" s="10">
        <v>686577</v>
      </c>
      <c r="R19" s="10">
        <v>671577</v>
      </c>
      <c r="S19" s="10">
        <v>15000</v>
      </c>
      <c r="T19" s="11">
        <f t="shared" si="7"/>
        <v>468178</v>
      </c>
      <c r="U19" s="10">
        <v>318439</v>
      </c>
      <c r="V19" s="10">
        <v>149739</v>
      </c>
      <c r="W19" s="10">
        <v>69263</v>
      </c>
      <c r="X19" s="10">
        <v>30426</v>
      </c>
      <c r="Y19" s="10">
        <v>887086</v>
      </c>
      <c r="Z19" s="10">
        <v>886363</v>
      </c>
      <c r="AA19" s="10">
        <v>2215</v>
      </c>
      <c r="AB19" s="10">
        <v>12</v>
      </c>
      <c r="AC19" s="11">
        <f t="shared" si="8"/>
        <v>2143757</v>
      </c>
      <c r="AD19" s="10">
        <v>30000</v>
      </c>
      <c r="AE19" s="10">
        <v>94184</v>
      </c>
      <c r="AF19" s="10">
        <v>126505</v>
      </c>
      <c r="AG19" s="10">
        <v>59447</v>
      </c>
      <c r="AH19" s="10">
        <v>291615</v>
      </c>
      <c r="AI19" s="11">
        <f t="shared" si="1"/>
        <v>8041838</v>
      </c>
      <c r="AJ19" s="10">
        <v>0</v>
      </c>
      <c r="AK19" s="11">
        <f t="shared" si="9"/>
        <v>8041838</v>
      </c>
      <c r="AL19" s="13">
        <f t="shared" si="10"/>
        <v>21401</v>
      </c>
      <c r="AM19" s="14">
        <v>13567</v>
      </c>
      <c r="AN19" s="14">
        <v>15673</v>
      </c>
      <c r="AO19" s="14">
        <v>5181</v>
      </c>
      <c r="AP19" s="14">
        <v>9975</v>
      </c>
      <c r="AQ19" s="14">
        <v>5698</v>
      </c>
      <c r="AR19" s="14">
        <v>3226</v>
      </c>
      <c r="AS19" s="14">
        <v>402</v>
      </c>
      <c r="AT19" s="14">
        <v>2100</v>
      </c>
      <c r="AU19" s="14">
        <v>4627</v>
      </c>
      <c r="AV19" s="14">
        <v>0</v>
      </c>
      <c r="AW19" s="14"/>
      <c r="AX19" s="14">
        <v>0</v>
      </c>
      <c r="AY19" s="14">
        <v>0</v>
      </c>
      <c r="AZ19" s="14">
        <v>0</v>
      </c>
      <c r="BA19" s="14">
        <v>5181</v>
      </c>
      <c r="BB19" s="14">
        <v>11317</v>
      </c>
      <c r="BC19" s="14">
        <v>289.5</v>
      </c>
      <c r="BD19" s="14">
        <v>29</v>
      </c>
      <c r="BE19" s="14">
        <v>241</v>
      </c>
      <c r="BF19" s="14">
        <v>571</v>
      </c>
      <c r="BG19" s="14">
        <v>623</v>
      </c>
      <c r="BH19" s="14">
        <v>344</v>
      </c>
      <c r="BI19" s="14">
        <v>9</v>
      </c>
      <c r="BJ19" s="13">
        <f t="shared" si="0"/>
        <v>1192506</v>
      </c>
      <c r="BK19" s="14">
        <v>958168</v>
      </c>
      <c r="BL19" s="14">
        <v>1106572</v>
      </c>
      <c r="BM19" s="14">
        <v>5181</v>
      </c>
      <c r="BN19" s="14">
        <v>32763</v>
      </c>
      <c r="BO19" s="14">
        <v>27574</v>
      </c>
      <c r="BP19" s="14">
        <v>25597</v>
      </c>
      <c r="BQ19" s="14">
        <v>655881</v>
      </c>
      <c r="BR19" s="14">
        <v>2171</v>
      </c>
      <c r="BS19" s="14">
        <v>2054</v>
      </c>
      <c r="BT19" s="14">
        <v>1607</v>
      </c>
      <c r="BU19" s="14">
        <v>307</v>
      </c>
      <c r="BV19" s="14">
        <v>6041</v>
      </c>
      <c r="BW19" s="14">
        <v>2424797</v>
      </c>
      <c r="BX19" s="14">
        <v>6255.2</v>
      </c>
      <c r="BY19" s="14">
        <v>22639</v>
      </c>
      <c r="BZ19" s="14">
        <v>119503</v>
      </c>
      <c r="CA19" s="14">
        <v>11777</v>
      </c>
      <c r="CB19" s="14">
        <v>15976</v>
      </c>
      <c r="CC19" s="14">
        <v>3401</v>
      </c>
      <c r="CD19" s="14">
        <v>449</v>
      </c>
      <c r="CE19" s="14">
        <v>180842</v>
      </c>
      <c r="CF19" s="14">
        <v>149806</v>
      </c>
      <c r="CG19" s="14">
        <v>377</v>
      </c>
      <c r="CH19" s="14">
        <v>47536</v>
      </c>
      <c r="CI19" s="14">
        <v>4988</v>
      </c>
      <c r="CJ19" s="14">
        <v>11266</v>
      </c>
      <c r="CK19" s="13">
        <f t="shared" si="11"/>
        <v>16254</v>
      </c>
      <c r="CL19" s="14">
        <v>7029</v>
      </c>
      <c r="CM19" s="14">
        <v>483</v>
      </c>
      <c r="CN19" s="14" t="s">
        <v>174</v>
      </c>
      <c r="CO19" s="14">
        <v>4083</v>
      </c>
      <c r="CP19" s="14">
        <v>2719</v>
      </c>
      <c r="CQ19" s="13">
        <f t="shared" si="2"/>
        <v>6802</v>
      </c>
      <c r="CR19" s="14">
        <v>2903</v>
      </c>
      <c r="CS19" s="14">
        <v>431</v>
      </c>
      <c r="CT19" s="14" t="s">
        <v>174</v>
      </c>
      <c r="CU19" s="14">
        <v>664</v>
      </c>
      <c r="CV19" s="14">
        <v>14004</v>
      </c>
      <c r="CW19" s="14">
        <v>0</v>
      </c>
      <c r="CX19" s="14">
        <v>0</v>
      </c>
      <c r="CY19" s="14">
        <v>878</v>
      </c>
      <c r="CZ19" s="14">
        <v>97</v>
      </c>
      <c r="DA19" s="14">
        <v>149</v>
      </c>
      <c r="DB19" s="14">
        <v>41678</v>
      </c>
      <c r="DC19" s="14">
        <v>947</v>
      </c>
    </row>
    <row r="20" spans="1:107" ht="15">
      <c r="A20" s="6" t="s">
        <v>188</v>
      </c>
      <c r="B20" s="7">
        <v>1</v>
      </c>
      <c r="C20" s="8">
        <f t="shared" si="3"/>
        <v>18</v>
      </c>
      <c r="D20" s="9">
        <v>14</v>
      </c>
      <c r="E20" s="9">
        <v>4</v>
      </c>
      <c r="F20" s="9">
        <v>20</v>
      </c>
      <c r="G20" s="9">
        <v>18</v>
      </c>
      <c r="H20" s="9">
        <v>1</v>
      </c>
      <c r="I20" s="9">
        <v>46</v>
      </c>
      <c r="J20" s="8">
        <f t="shared" si="4"/>
        <v>85</v>
      </c>
      <c r="K20" s="10">
        <v>1220680</v>
      </c>
      <c r="L20" s="10">
        <v>1022959</v>
      </c>
      <c r="M20" s="11">
        <f t="shared" si="5"/>
        <v>197721</v>
      </c>
      <c r="N20" s="15">
        <v>1116726</v>
      </c>
      <c r="O20" s="11">
        <f t="shared" si="6"/>
        <v>2337406</v>
      </c>
      <c r="P20" s="10">
        <v>127158.9</v>
      </c>
      <c r="Q20" s="10">
        <v>294311.93</v>
      </c>
      <c r="R20" s="10" t="s">
        <v>171</v>
      </c>
      <c r="S20" s="10" t="s">
        <v>171</v>
      </c>
      <c r="T20" s="11">
        <f t="shared" si="7"/>
        <v>184257.66999999998</v>
      </c>
      <c r="U20" s="10">
        <v>93524.42</v>
      </c>
      <c r="V20" s="10">
        <v>90733.25</v>
      </c>
      <c r="W20" s="10">
        <v>316.71</v>
      </c>
      <c r="X20" s="10">
        <v>1001.47</v>
      </c>
      <c r="Y20" s="10" t="s">
        <v>171</v>
      </c>
      <c r="Z20" s="10">
        <v>384737.44</v>
      </c>
      <c r="AA20" s="10">
        <v>1025</v>
      </c>
      <c r="AB20" s="10">
        <v>0</v>
      </c>
      <c r="AC20" s="11">
        <f t="shared" si="8"/>
        <v>480912.77999999997</v>
      </c>
      <c r="AD20" s="10">
        <v>7208</v>
      </c>
      <c r="AE20" s="10">
        <v>245806</v>
      </c>
      <c r="AF20" s="10">
        <v>82674.63</v>
      </c>
      <c r="AG20" s="10"/>
      <c r="AH20" s="10">
        <v>18417.05</v>
      </c>
      <c r="AI20" s="11">
        <f t="shared" si="1"/>
        <v>3299583.36</v>
      </c>
      <c r="AJ20" s="10">
        <v>0</v>
      </c>
      <c r="AK20" s="11">
        <f t="shared" si="9"/>
        <v>3299583.36</v>
      </c>
      <c r="AL20" s="13">
        <f t="shared" si="10"/>
        <v>10854</v>
      </c>
      <c r="AM20" s="14">
        <v>11698</v>
      </c>
      <c r="AN20" s="14">
        <v>9285</v>
      </c>
      <c r="AO20" s="14">
        <v>1561</v>
      </c>
      <c r="AP20" s="14">
        <v>9819</v>
      </c>
      <c r="AQ20" s="14">
        <v>1035</v>
      </c>
      <c r="AR20" s="14">
        <v>934</v>
      </c>
      <c r="AS20" s="14">
        <v>615</v>
      </c>
      <c r="AT20" s="14">
        <v>20</v>
      </c>
      <c r="AU20" s="14">
        <v>637</v>
      </c>
      <c r="AV20" s="14">
        <v>0</v>
      </c>
      <c r="AW20" s="14">
        <v>1616</v>
      </c>
      <c r="AX20" s="14">
        <v>1609</v>
      </c>
      <c r="AY20" s="14">
        <v>330</v>
      </c>
      <c r="AZ20" s="14">
        <v>154</v>
      </c>
      <c r="BA20" s="14">
        <v>5440</v>
      </c>
      <c r="BB20" s="14">
        <v>970</v>
      </c>
      <c r="BC20" s="14">
        <v>0</v>
      </c>
      <c r="BD20" s="14">
        <v>36</v>
      </c>
      <c r="BE20" s="14">
        <v>0</v>
      </c>
      <c r="BF20" s="14">
        <v>14</v>
      </c>
      <c r="BG20" s="14">
        <v>172</v>
      </c>
      <c r="BH20" s="14">
        <v>179</v>
      </c>
      <c r="BI20" s="14">
        <v>20</v>
      </c>
      <c r="BJ20" s="13">
        <f t="shared" si="0"/>
        <v>1607340</v>
      </c>
      <c r="BK20" s="14">
        <v>618015</v>
      </c>
      <c r="BL20" s="14">
        <v>721432</v>
      </c>
      <c r="BM20" s="14">
        <v>32466</v>
      </c>
      <c r="BN20" s="14">
        <v>853758</v>
      </c>
      <c r="BO20" s="14">
        <v>16231</v>
      </c>
      <c r="BP20" s="14">
        <v>15919</v>
      </c>
      <c r="BQ20" s="14">
        <v>0</v>
      </c>
      <c r="BR20" s="14">
        <v>16393</v>
      </c>
      <c r="BS20" s="14">
        <v>523</v>
      </c>
      <c r="BT20" s="14">
        <v>399</v>
      </c>
      <c r="BU20" s="14">
        <v>124</v>
      </c>
      <c r="BV20" s="14" t="s">
        <v>171</v>
      </c>
      <c r="BW20" s="14">
        <v>79535</v>
      </c>
      <c r="BX20" s="14">
        <v>833</v>
      </c>
      <c r="BY20" s="14">
        <v>16253</v>
      </c>
      <c r="BZ20" s="14">
        <v>433</v>
      </c>
      <c r="CA20" s="14">
        <v>10799</v>
      </c>
      <c r="CB20" s="14">
        <v>5580</v>
      </c>
      <c r="CC20" s="14">
        <v>453</v>
      </c>
      <c r="CD20" s="14">
        <v>3332</v>
      </c>
      <c r="CE20" s="14">
        <v>67670</v>
      </c>
      <c r="CF20" s="14">
        <v>46606</v>
      </c>
      <c r="CG20" s="14">
        <v>3540</v>
      </c>
      <c r="CH20" s="14">
        <v>37080</v>
      </c>
      <c r="CI20" s="14">
        <v>3457</v>
      </c>
      <c r="CJ20" s="14">
        <v>2103</v>
      </c>
      <c r="CK20" s="13">
        <f t="shared" si="11"/>
        <v>5560</v>
      </c>
      <c r="CL20" s="14">
        <v>2801</v>
      </c>
      <c r="CM20" s="14">
        <v>210</v>
      </c>
      <c r="CN20" s="14">
        <v>0</v>
      </c>
      <c r="CO20" s="14">
        <v>1893</v>
      </c>
      <c r="CP20" s="14">
        <v>1884</v>
      </c>
      <c r="CQ20" s="13">
        <f t="shared" si="2"/>
        <v>3777</v>
      </c>
      <c r="CR20" s="14">
        <v>1999</v>
      </c>
      <c r="CS20" s="14">
        <v>3</v>
      </c>
      <c r="CT20" s="14">
        <v>0</v>
      </c>
      <c r="CU20" s="14">
        <v>200</v>
      </c>
      <c r="CV20" s="14">
        <v>6907</v>
      </c>
      <c r="CW20" s="14">
        <v>0</v>
      </c>
      <c r="CX20" s="14">
        <v>0</v>
      </c>
      <c r="CY20" s="14">
        <v>402</v>
      </c>
      <c r="CZ20" s="14">
        <v>86</v>
      </c>
      <c r="DA20" s="14">
        <v>80</v>
      </c>
      <c r="DB20" s="14">
        <v>14418</v>
      </c>
      <c r="DC20" s="14">
        <v>1123</v>
      </c>
    </row>
    <row r="21" spans="1:107" ht="15">
      <c r="A21" s="6" t="s">
        <v>189</v>
      </c>
      <c r="B21" s="7">
        <v>1</v>
      </c>
      <c r="C21" s="8">
        <f t="shared" si="3"/>
        <v>47.92</v>
      </c>
      <c r="D21" s="9">
        <v>30.92</v>
      </c>
      <c r="E21" s="9">
        <v>17</v>
      </c>
      <c r="F21" s="9">
        <v>40.55</v>
      </c>
      <c r="G21" s="9">
        <v>32.15</v>
      </c>
      <c r="H21" s="9">
        <v>0</v>
      </c>
      <c r="I21" s="9">
        <v>40.64</v>
      </c>
      <c r="J21" s="8">
        <f t="shared" si="4"/>
        <v>129.11</v>
      </c>
      <c r="K21" s="10">
        <v>3773716</v>
      </c>
      <c r="L21" s="10">
        <v>2297697</v>
      </c>
      <c r="M21" s="11">
        <f>K21-L21</f>
        <v>1476019</v>
      </c>
      <c r="N21" s="15">
        <v>1855336</v>
      </c>
      <c r="O21" s="11">
        <f t="shared" si="6"/>
        <v>5629052</v>
      </c>
      <c r="P21" s="10">
        <v>743697</v>
      </c>
      <c r="Q21" s="10">
        <v>885545</v>
      </c>
      <c r="R21" s="10">
        <v>860977</v>
      </c>
      <c r="S21" s="10">
        <v>24568</v>
      </c>
      <c r="T21" s="11">
        <f t="shared" si="7"/>
        <v>532689</v>
      </c>
      <c r="U21" s="10">
        <v>404513</v>
      </c>
      <c r="V21" s="10">
        <v>128176</v>
      </c>
      <c r="W21" s="10">
        <v>31903</v>
      </c>
      <c r="X21" s="10">
        <v>44071</v>
      </c>
      <c r="Y21" s="10">
        <v>1548685</v>
      </c>
      <c r="Z21" s="10">
        <v>1548685</v>
      </c>
      <c r="AA21" s="10">
        <v>121835</v>
      </c>
      <c r="AB21" s="10">
        <v>0</v>
      </c>
      <c r="AC21" s="11">
        <f t="shared" si="8"/>
        <v>3164728</v>
      </c>
      <c r="AD21" s="10">
        <v>45816</v>
      </c>
      <c r="AE21" s="10">
        <v>262003</v>
      </c>
      <c r="AF21" s="10">
        <v>393959</v>
      </c>
      <c r="AG21" s="10">
        <v>154197</v>
      </c>
      <c r="AH21" s="10">
        <v>430621</v>
      </c>
      <c r="AI21" s="11">
        <f t="shared" si="1"/>
        <v>10824073</v>
      </c>
      <c r="AJ21" s="10">
        <v>2044675</v>
      </c>
      <c r="AK21" s="11">
        <f t="shared" si="9"/>
        <v>12868748</v>
      </c>
      <c r="AL21" s="13">
        <f t="shared" si="10"/>
        <v>25061</v>
      </c>
      <c r="AM21" s="14">
        <v>48637</v>
      </c>
      <c r="AN21" s="14">
        <v>22005</v>
      </c>
      <c r="AO21" s="14">
        <v>30704</v>
      </c>
      <c r="AP21" s="14">
        <v>18479</v>
      </c>
      <c r="AQ21" s="14">
        <v>3526</v>
      </c>
      <c r="AR21" s="14">
        <v>1970</v>
      </c>
      <c r="AS21" s="14">
        <v>1086</v>
      </c>
      <c r="AT21" s="14">
        <v>0</v>
      </c>
      <c r="AU21" s="14">
        <v>2006</v>
      </c>
      <c r="AV21" s="14">
        <v>4148</v>
      </c>
      <c r="AW21" s="14">
        <v>0</v>
      </c>
      <c r="AX21" s="14">
        <v>0</v>
      </c>
      <c r="AY21" s="14">
        <v>0</v>
      </c>
      <c r="AZ21" s="14">
        <v>0</v>
      </c>
      <c r="BA21" s="14">
        <v>4057</v>
      </c>
      <c r="BB21" s="14">
        <v>140452</v>
      </c>
      <c r="BC21" s="14">
        <v>197</v>
      </c>
      <c r="BD21" s="14">
        <v>658</v>
      </c>
      <c r="BE21" s="14">
        <v>0</v>
      </c>
      <c r="BF21" s="14">
        <v>649</v>
      </c>
      <c r="BG21" s="14">
        <v>891</v>
      </c>
      <c r="BH21" s="14">
        <v>476</v>
      </c>
      <c r="BI21" s="14">
        <v>151</v>
      </c>
      <c r="BJ21" s="13">
        <f t="shared" si="0"/>
        <v>1726854</v>
      </c>
      <c r="BK21" s="14">
        <v>1193860</v>
      </c>
      <c r="BL21" s="14">
        <v>1402924</v>
      </c>
      <c r="BM21" s="14">
        <v>143774</v>
      </c>
      <c r="BN21" s="14">
        <v>300279</v>
      </c>
      <c r="BO21" s="14">
        <v>23473</v>
      </c>
      <c r="BP21" s="14">
        <v>178</v>
      </c>
      <c r="BQ21" s="14">
        <v>630300</v>
      </c>
      <c r="BR21" s="14">
        <v>2263</v>
      </c>
      <c r="BS21" s="14">
        <v>2252</v>
      </c>
      <c r="BT21" s="14">
        <v>1600</v>
      </c>
      <c r="BU21" s="14">
        <v>490</v>
      </c>
      <c r="BV21" s="14">
        <v>28428</v>
      </c>
      <c r="BW21" s="14">
        <v>4643296</v>
      </c>
      <c r="BX21" s="14">
        <v>6121</v>
      </c>
      <c r="BY21" s="14">
        <v>142161</v>
      </c>
      <c r="BZ21" s="14">
        <v>11589</v>
      </c>
      <c r="CA21" s="14">
        <v>15807</v>
      </c>
      <c r="CB21" s="14">
        <v>7718</v>
      </c>
      <c r="CC21" s="14">
        <v>7056</v>
      </c>
      <c r="CD21" s="14">
        <v>938</v>
      </c>
      <c r="CE21" s="14">
        <v>272075</v>
      </c>
      <c r="CF21" s="14">
        <v>180359</v>
      </c>
      <c r="CG21" s="14">
        <v>287</v>
      </c>
      <c r="CH21" s="14">
        <v>186125</v>
      </c>
      <c r="CI21" s="14">
        <v>7939</v>
      </c>
      <c r="CJ21" s="14">
        <v>8038</v>
      </c>
      <c r="CK21" s="13">
        <f t="shared" si="11"/>
        <v>15977</v>
      </c>
      <c r="CL21" s="14">
        <v>9564</v>
      </c>
      <c r="CM21" s="14">
        <v>1067</v>
      </c>
      <c r="CN21" s="14">
        <v>24269</v>
      </c>
      <c r="CO21" s="14">
        <v>1905</v>
      </c>
      <c r="CP21" s="14">
        <v>10241</v>
      </c>
      <c r="CQ21" s="13">
        <f t="shared" si="2"/>
        <v>12146</v>
      </c>
      <c r="CR21" s="14">
        <v>3065</v>
      </c>
      <c r="CS21" s="14">
        <v>563</v>
      </c>
      <c r="CT21" s="14">
        <v>15641</v>
      </c>
      <c r="CU21" s="14">
        <v>77</v>
      </c>
      <c r="CV21" s="14">
        <v>3450</v>
      </c>
      <c r="CW21" s="14">
        <v>270</v>
      </c>
      <c r="CX21" s="14">
        <v>68</v>
      </c>
      <c r="CY21" s="14">
        <v>10355</v>
      </c>
      <c r="CZ21" s="14">
        <v>168</v>
      </c>
      <c r="DA21" s="14">
        <v>160</v>
      </c>
      <c r="DB21" s="14">
        <v>81710</v>
      </c>
      <c r="DC21" s="14">
        <v>781</v>
      </c>
    </row>
    <row r="22" spans="1:107" ht="15">
      <c r="A22" s="6" t="s">
        <v>190</v>
      </c>
      <c r="B22" s="7">
        <v>1</v>
      </c>
      <c r="C22" s="8">
        <f t="shared" si="3"/>
        <v>28.2</v>
      </c>
      <c r="D22" s="9">
        <v>27.2</v>
      </c>
      <c r="E22" s="9">
        <v>1</v>
      </c>
      <c r="F22" s="9">
        <v>59.1</v>
      </c>
      <c r="G22" s="9">
        <v>39</v>
      </c>
      <c r="H22" s="9">
        <v>0</v>
      </c>
      <c r="I22" s="9">
        <v>39.47</v>
      </c>
      <c r="J22" s="8">
        <f t="shared" si="4"/>
        <v>126.77</v>
      </c>
      <c r="K22" s="10">
        <v>2160238</v>
      </c>
      <c r="L22" s="10">
        <v>2077438</v>
      </c>
      <c r="M22" s="11">
        <f t="shared" si="5"/>
        <v>82800</v>
      </c>
      <c r="N22" s="15">
        <v>2667006</v>
      </c>
      <c r="O22" s="11">
        <f t="shared" si="6"/>
        <v>4827244</v>
      </c>
      <c r="P22" s="10">
        <v>697813</v>
      </c>
      <c r="Q22" s="10">
        <v>952592</v>
      </c>
      <c r="R22" s="10">
        <v>745469</v>
      </c>
      <c r="S22" s="10">
        <v>146469</v>
      </c>
      <c r="T22" s="11">
        <f t="shared" si="7"/>
        <v>789542</v>
      </c>
      <c r="U22" s="10">
        <v>562965</v>
      </c>
      <c r="V22" s="10">
        <v>226577</v>
      </c>
      <c r="W22" s="10">
        <v>220315</v>
      </c>
      <c r="X22" s="10">
        <v>8271</v>
      </c>
      <c r="Y22" s="10">
        <v>1702578</v>
      </c>
      <c r="Z22" s="10">
        <v>1267793</v>
      </c>
      <c r="AA22" s="10">
        <v>150668</v>
      </c>
      <c r="AB22" s="10">
        <v>214</v>
      </c>
      <c r="AC22" s="11">
        <f t="shared" si="8"/>
        <v>3824180</v>
      </c>
      <c r="AD22" s="10">
        <v>21174</v>
      </c>
      <c r="AE22" s="10">
        <v>117555</v>
      </c>
      <c r="AF22" s="10">
        <v>270932</v>
      </c>
      <c r="AG22" s="10">
        <v>75613</v>
      </c>
      <c r="AH22" s="10">
        <v>191528</v>
      </c>
      <c r="AI22" s="11">
        <f t="shared" si="1"/>
        <v>10026039</v>
      </c>
      <c r="AJ22" s="10">
        <v>0</v>
      </c>
      <c r="AK22" s="11">
        <f t="shared" si="9"/>
        <v>10026039</v>
      </c>
      <c r="AL22" s="13">
        <f t="shared" si="10"/>
        <v>89949</v>
      </c>
      <c r="AM22" s="14">
        <v>86819</v>
      </c>
      <c r="AN22" s="14">
        <v>88462</v>
      </c>
      <c r="AO22" s="14">
        <v>1462</v>
      </c>
      <c r="AP22" s="14">
        <v>16582</v>
      </c>
      <c r="AQ22" s="14">
        <v>71880</v>
      </c>
      <c r="AR22" s="14">
        <v>1462</v>
      </c>
      <c r="AS22" s="14">
        <v>25</v>
      </c>
      <c r="AT22" s="14">
        <v>0</v>
      </c>
      <c r="AU22" s="14">
        <v>7931</v>
      </c>
      <c r="AV22" s="14">
        <v>0</v>
      </c>
      <c r="AW22" s="14">
        <v>6</v>
      </c>
      <c r="AX22" s="14">
        <v>6</v>
      </c>
      <c r="AY22" s="14">
        <v>4</v>
      </c>
      <c r="AZ22" s="14">
        <v>2</v>
      </c>
      <c r="BA22" s="14">
        <v>3785</v>
      </c>
      <c r="BB22" s="14">
        <v>38003</v>
      </c>
      <c r="BC22" s="14">
        <v>53</v>
      </c>
      <c r="BD22" s="14">
        <v>157</v>
      </c>
      <c r="BE22" s="14">
        <v>476</v>
      </c>
      <c r="BF22" s="14">
        <v>148</v>
      </c>
      <c r="BG22" s="14">
        <v>1606</v>
      </c>
      <c r="BH22" s="14">
        <v>395</v>
      </c>
      <c r="BI22" s="14">
        <v>4</v>
      </c>
      <c r="BJ22" s="13">
        <f t="shared" si="0"/>
        <v>1242887</v>
      </c>
      <c r="BK22" s="14">
        <v>950598</v>
      </c>
      <c r="BL22" s="14">
        <v>1066738</v>
      </c>
      <c r="BM22" s="14">
        <v>11110</v>
      </c>
      <c r="BN22" s="14">
        <v>144781</v>
      </c>
      <c r="BO22" s="14">
        <v>31368</v>
      </c>
      <c r="BP22" s="14">
        <v>0</v>
      </c>
      <c r="BQ22" s="14">
        <v>298625</v>
      </c>
      <c r="BR22" s="14">
        <v>4668</v>
      </c>
      <c r="BS22" s="14">
        <v>4668</v>
      </c>
      <c r="BT22" s="14">
        <v>2732</v>
      </c>
      <c r="BU22" s="14">
        <v>569</v>
      </c>
      <c r="BV22" s="14">
        <v>16128</v>
      </c>
      <c r="BW22" s="14">
        <v>2595888</v>
      </c>
      <c r="BX22" s="14">
        <v>7353</v>
      </c>
      <c r="BY22" s="14">
        <v>14686</v>
      </c>
      <c r="BZ22" s="14">
        <v>93750</v>
      </c>
      <c r="CA22" s="14">
        <v>60583</v>
      </c>
      <c r="CB22" s="14">
        <v>134373</v>
      </c>
      <c r="CC22" s="14">
        <v>1631</v>
      </c>
      <c r="CD22" s="14">
        <v>59</v>
      </c>
      <c r="CE22" s="14">
        <v>279346</v>
      </c>
      <c r="CF22" s="14">
        <v>128684</v>
      </c>
      <c r="CG22" s="14">
        <v>331</v>
      </c>
      <c r="CH22" s="14">
        <v>30449</v>
      </c>
      <c r="CI22" s="14">
        <v>3679</v>
      </c>
      <c r="CJ22" s="14">
        <v>7369</v>
      </c>
      <c r="CK22" s="13">
        <f t="shared" si="11"/>
        <v>11048</v>
      </c>
      <c r="CL22" s="14">
        <v>6843</v>
      </c>
      <c r="CM22" s="14">
        <v>709</v>
      </c>
      <c r="CN22" s="14">
        <v>22710</v>
      </c>
      <c r="CO22" s="14">
        <v>1456</v>
      </c>
      <c r="CP22" s="14">
        <v>7296</v>
      </c>
      <c r="CQ22" s="13">
        <f>SUM(CP22,CO22)</f>
        <v>8752</v>
      </c>
      <c r="CR22" s="14">
        <v>6945</v>
      </c>
      <c r="CS22" s="14">
        <v>1753</v>
      </c>
      <c r="CT22" s="14">
        <v>17576</v>
      </c>
      <c r="CU22" s="14">
        <v>386</v>
      </c>
      <c r="CV22" s="14">
        <v>9568</v>
      </c>
      <c r="CW22" s="14">
        <v>0</v>
      </c>
      <c r="CX22" s="14">
        <v>0</v>
      </c>
      <c r="CY22" s="14">
        <v>6810</v>
      </c>
      <c r="CZ22" s="14">
        <v>81</v>
      </c>
      <c r="DA22" s="14">
        <v>119</v>
      </c>
      <c r="DB22" s="14">
        <v>43060</v>
      </c>
      <c r="DC22" s="14">
        <v>576</v>
      </c>
    </row>
    <row r="23" spans="1:107" ht="15">
      <c r="A23" s="6" t="s">
        <v>191</v>
      </c>
      <c r="B23" s="7">
        <v>0</v>
      </c>
      <c r="C23" s="8">
        <f t="shared" si="3"/>
        <v>32.85</v>
      </c>
      <c r="D23" s="9">
        <v>28.85</v>
      </c>
      <c r="E23" s="9">
        <v>4</v>
      </c>
      <c r="F23" s="9">
        <v>48.75</v>
      </c>
      <c r="G23" s="9">
        <v>25</v>
      </c>
      <c r="H23" s="9">
        <v>0</v>
      </c>
      <c r="I23" s="9">
        <v>32.13</v>
      </c>
      <c r="J23" s="8">
        <f t="shared" si="4"/>
        <v>113.72999999999999</v>
      </c>
      <c r="K23" s="10">
        <v>2672555</v>
      </c>
      <c r="L23" s="10">
        <v>2328781</v>
      </c>
      <c r="M23" s="11">
        <f t="shared" si="5"/>
        <v>343774</v>
      </c>
      <c r="N23" s="15">
        <v>2613747</v>
      </c>
      <c r="O23" s="11">
        <f t="shared" si="6"/>
        <v>5286302</v>
      </c>
      <c r="P23" s="10">
        <v>696909</v>
      </c>
      <c r="Q23" s="10">
        <v>719926</v>
      </c>
      <c r="R23" s="10">
        <v>612810</v>
      </c>
      <c r="S23" s="10">
        <v>107116</v>
      </c>
      <c r="T23" s="11">
        <f t="shared" si="7"/>
        <v>171893</v>
      </c>
      <c r="U23" s="10">
        <v>79926</v>
      </c>
      <c r="V23" s="10">
        <v>91967</v>
      </c>
      <c r="W23" s="10">
        <v>18208</v>
      </c>
      <c r="X23" s="10">
        <v>64546</v>
      </c>
      <c r="Y23" s="10">
        <v>1597799</v>
      </c>
      <c r="Z23" s="10">
        <v>1597318</v>
      </c>
      <c r="AA23" s="10">
        <v>113306</v>
      </c>
      <c r="AB23" s="10">
        <v>0</v>
      </c>
      <c r="AC23" s="11">
        <f t="shared" si="8"/>
        <v>2685678</v>
      </c>
      <c r="AD23" s="10">
        <v>11000</v>
      </c>
      <c r="AE23" s="10">
        <v>9029</v>
      </c>
      <c r="AF23" s="10">
        <v>573626</v>
      </c>
      <c r="AG23" s="10">
        <v>123057</v>
      </c>
      <c r="AH23" s="10">
        <v>654716</v>
      </c>
      <c r="AI23" s="11">
        <f t="shared" si="1"/>
        <v>10040317</v>
      </c>
      <c r="AJ23" s="10">
        <v>0</v>
      </c>
      <c r="AK23" s="11">
        <f t="shared" si="9"/>
        <v>10040317</v>
      </c>
      <c r="AL23" s="13">
        <f t="shared" si="10"/>
        <v>18310</v>
      </c>
      <c r="AM23" s="14">
        <v>0</v>
      </c>
      <c r="AN23" s="14">
        <v>17071</v>
      </c>
      <c r="AO23" s="14">
        <v>7210</v>
      </c>
      <c r="AP23" s="14">
        <v>12528</v>
      </c>
      <c r="AQ23" s="14">
        <v>4543</v>
      </c>
      <c r="AR23" s="14">
        <v>0</v>
      </c>
      <c r="AS23" s="14">
        <v>134</v>
      </c>
      <c r="AT23" s="14">
        <v>1105</v>
      </c>
      <c r="AU23" s="14">
        <v>2164</v>
      </c>
      <c r="AV23" s="14">
        <v>0</v>
      </c>
      <c r="AW23" s="14">
        <v>19</v>
      </c>
      <c r="AX23" s="14">
        <v>19</v>
      </c>
      <c r="AY23" s="14">
        <v>9</v>
      </c>
      <c r="AZ23" s="14">
        <v>5</v>
      </c>
      <c r="BA23" s="14">
        <v>0</v>
      </c>
      <c r="BB23" s="14">
        <v>1804</v>
      </c>
      <c r="BC23" s="14">
        <v>60</v>
      </c>
      <c r="BD23" s="14">
        <v>183</v>
      </c>
      <c r="BE23" s="14">
        <v>6</v>
      </c>
      <c r="BF23" s="14">
        <v>980</v>
      </c>
      <c r="BG23" s="14">
        <v>396</v>
      </c>
      <c r="BH23" s="14">
        <v>143</v>
      </c>
      <c r="BI23" s="14">
        <v>0</v>
      </c>
      <c r="BJ23" s="13">
        <f t="shared" si="0"/>
        <v>1332037</v>
      </c>
      <c r="BK23" s="14">
        <v>1001705</v>
      </c>
      <c r="BL23" s="14">
        <v>1042503</v>
      </c>
      <c r="BM23" s="14">
        <v>44169</v>
      </c>
      <c r="BN23" s="14">
        <v>217166</v>
      </c>
      <c r="BO23" s="14">
        <v>62009</v>
      </c>
      <c r="BP23" s="14">
        <v>10359</v>
      </c>
      <c r="BQ23" s="14">
        <v>249421</v>
      </c>
      <c r="BR23" s="14">
        <v>720</v>
      </c>
      <c r="BS23" s="14">
        <v>716</v>
      </c>
      <c r="BT23" s="14">
        <v>287</v>
      </c>
      <c r="BU23" s="14">
        <v>310</v>
      </c>
      <c r="BV23" s="14">
        <v>105507</v>
      </c>
      <c r="BW23" s="14">
        <v>1518413</v>
      </c>
      <c r="BX23" s="14">
        <v>3383.3</v>
      </c>
      <c r="BY23" s="14">
        <v>10790</v>
      </c>
      <c r="BZ23" s="14">
        <v>3299</v>
      </c>
      <c r="CA23" s="14">
        <v>23626</v>
      </c>
      <c r="CB23" s="14">
        <v>11248</v>
      </c>
      <c r="CC23" s="14">
        <v>1583</v>
      </c>
      <c r="CD23" s="14">
        <v>63143</v>
      </c>
      <c r="CE23" s="14">
        <v>374820</v>
      </c>
      <c r="CF23" s="14">
        <v>154552</v>
      </c>
      <c r="CG23" s="14">
        <v>221586</v>
      </c>
      <c r="CH23" s="14">
        <v>59217</v>
      </c>
      <c r="CI23" s="14">
        <v>4057</v>
      </c>
      <c r="CJ23" s="14">
        <v>7274</v>
      </c>
      <c r="CK23" s="13">
        <f t="shared" si="11"/>
        <v>11331</v>
      </c>
      <c r="CL23" s="14">
        <v>6114</v>
      </c>
      <c r="CM23" s="14">
        <v>500</v>
      </c>
      <c r="CN23" s="14">
        <v>17252</v>
      </c>
      <c r="CO23" s="14">
        <v>2880</v>
      </c>
      <c r="CP23" s="14">
        <v>15686</v>
      </c>
      <c r="CQ23" s="13">
        <f>SUM(CP23,CO23)</f>
        <v>18566</v>
      </c>
      <c r="CR23" s="14">
        <v>5655</v>
      </c>
      <c r="CS23" s="14">
        <v>410</v>
      </c>
      <c r="CT23" s="14">
        <v>13407</v>
      </c>
      <c r="CU23" s="14">
        <v>726</v>
      </c>
      <c r="CV23" s="14">
        <v>18053</v>
      </c>
      <c r="CW23" s="14">
        <v>0</v>
      </c>
      <c r="CX23" s="14">
        <v>0</v>
      </c>
      <c r="CY23" s="14">
        <v>2941</v>
      </c>
      <c r="CZ23" s="14">
        <v>94</v>
      </c>
      <c r="DA23" s="14">
        <v>115</v>
      </c>
      <c r="DB23" s="14">
        <v>71713</v>
      </c>
      <c r="DC23" s="14">
        <v>2813</v>
      </c>
    </row>
    <row r="24" spans="1:107" ht="15">
      <c r="A24" s="6" t="s">
        <v>192</v>
      </c>
      <c r="B24" s="7">
        <v>0</v>
      </c>
      <c r="C24" s="8">
        <f t="shared" si="3"/>
        <v>12.5</v>
      </c>
      <c r="D24" s="9">
        <v>12.5</v>
      </c>
      <c r="E24" s="9">
        <v>0</v>
      </c>
      <c r="F24" s="9">
        <v>35.25</v>
      </c>
      <c r="G24" s="9">
        <v>24.5</v>
      </c>
      <c r="H24" s="9">
        <v>0</v>
      </c>
      <c r="I24" s="9">
        <v>19</v>
      </c>
      <c r="J24" s="8">
        <f t="shared" si="4"/>
        <v>66.75</v>
      </c>
      <c r="K24" s="10">
        <v>1004592</v>
      </c>
      <c r="L24" s="10">
        <v>1004592</v>
      </c>
      <c r="M24" s="11">
        <f t="shared" si="5"/>
        <v>0</v>
      </c>
      <c r="N24" s="15">
        <v>1705610</v>
      </c>
      <c r="O24" s="11">
        <f t="shared" si="6"/>
        <v>2710202</v>
      </c>
      <c r="P24" s="10">
        <v>213239</v>
      </c>
      <c r="Q24" s="10">
        <v>227195</v>
      </c>
      <c r="R24" s="10">
        <v>220040</v>
      </c>
      <c r="S24" s="10">
        <v>7155</v>
      </c>
      <c r="T24" s="11">
        <f t="shared" si="7"/>
        <v>424946</v>
      </c>
      <c r="U24" s="10">
        <v>244374</v>
      </c>
      <c r="V24" s="10">
        <v>180572</v>
      </c>
      <c r="W24" s="10">
        <v>40115</v>
      </c>
      <c r="X24" s="10">
        <v>11562</v>
      </c>
      <c r="Y24" s="10">
        <v>995762</v>
      </c>
      <c r="Z24" s="10">
        <v>424668</v>
      </c>
      <c r="AA24" s="10">
        <v>37190</v>
      </c>
      <c r="AB24" s="10">
        <v>-4199</v>
      </c>
      <c r="AC24" s="11">
        <f t="shared" si="8"/>
        <v>1732571</v>
      </c>
      <c r="AD24" s="10">
        <v>28757</v>
      </c>
      <c r="AE24" s="10">
        <v>41401</v>
      </c>
      <c r="AF24" s="10">
        <v>174403</v>
      </c>
      <c r="AG24" s="10">
        <v>104045</v>
      </c>
      <c r="AH24" s="10">
        <v>210019</v>
      </c>
      <c r="AI24" s="11">
        <f t="shared" si="1"/>
        <v>5214637</v>
      </c>
      <c r="AJ24" s="10">
        <v>1034339</v>
      </c>
      <c r="AK24" s="11">
        <f t="shared" si="9"/>
        <v>6248976</v>
      </c>
      <c r="AL24" s="13">
        <f t="shared" si="10"/>
        <v>15719</v>
      </c>
      <c r="AM24" s="14">
        <v>7414</v>
      </c>
      <c r="AN24" s="14">
        <v>10391</v>
      </c>
      <c r="AO24" s="14">
        <v>1199</v>
      </c>
      <c r="AP24" s="14">
        <v>3959</v>
      </c>
      <c r="AQ24" s="14">
        <v>627</v>
      </c>
      <c r="AR24" s="14">
        <v>1837</v>
      </c>
      <c r="AS24" s="14">
        <v>313</v>
      </c>
      <c r="AT24" s="14">
        <v>3178</v>
      </c>
      <c r="AU24" s="14">
        <v>45356</v>
      </c>
      <c r="AV24" s="14">
        <v>19</v>
      </c>
      <c r="AW24" s="14">
        <v>86</v>
      </c>
      <c r="AX24" s="14">
        <v>86</v>
      </c>
      <c r="AY24" s="14">
        <v>34</v>
      </c>
      <c r="AZ24" s="14">
        <v>17</v>
      </c>
      <c r="BA24" s="14">
        <v>6391</v>
      </c>
      <c r="BB24" s="14">
        <v>4129</v>
      </c>
      <c r="BC24" s="14">
        <v>17</v>
      </c>
      <c r="BD24" s="14">
        <v>131</v>
      </c>
      <c r="BE24" s="14">
        <v>0</v>
      </c>
      <c r="BF24" s="14">
        <v>24</v>
      </c>
      <c r="BG24" s="14">
        <v>234</v>
      </c>
      <c r="BH24" s="14">
        <v>1063</v>
      </c>
      <c r="BI24" s="14">
        <v>0</v>
      </c>
      <c r="BJ24" s="13">
        <f t="shared" si="0"/>
        <v>791516</v>
      </c>
      <c r="BK24" s="14">
        <v>644741</v>
      </c>
      <c r="BL24" s="14">
        <v>601750</v>
      </c>
      <c r="BM24" s="14">
        <v>2063</v>
      </c>
      <c r="BN24" s="14">
        <v>117351</v>
      </c>
      <c r="BO24" s="14">
        <v>39186</v>
      </c>
      <c r="BP24" s="14">
        <v>33229</v>
      </c>
      <c r="BQ24" s="14">
        <v>311834</v>
      </c>
      <c r="BR24" s="14">
        <v>3175</v>
      </c>
      <c r="BS24" s="14">
        <v>3170</v>
      </c>
      <c r="BT24" s="14">
        <v>1318</v>
      </c>
      <c r="BU24" s="14">
        <v>745</v>
      </c>
      <c r="BV24" s="14">
        <v>16797</v>
      </c>
      <c r="BW24" s="14">
        <v>2129871</v>
      </c>
      <c r="BX24" s="14">
        <v>4787</v>
      </c>
      <c r="BY24" s="14">
        <v>24580</v>
      </c>
      <c r="BZ24" s="14">
        <v>37053</v>
      </c>
      <c r="CA24" s="14">
        <v>2287</v>
      </c>
      <c r="CB24" s="14">
        <v>6062</v>
      </c>
      <c r="CC24" s="14">
        <v>4267</v>
      </c>
      <c r="CD24" s="14">
        <v>5561</v>
      </c>
      <c r="CE24" s="14">
        <v>152285</v>
      </c>
      <c r="CF24" s="14">
        <v>146928</v>
      </c>
      <c r="CG24" s="14">
        <v>131</v>
      </c>
      <c r="CH24" s="14">
        <v>27512</v>
      </c>
      <c r="CI24" s="14">
        <v>2991</v>
      </c>
      <c r="CJ24" s="14">
        <v>3302</v>
      </c>
      <c r="CK24" s="13">
        <f t="shared" si="11"/>
        <v>6293</v>
      </c>
      <c r="CL24" s="14">
        <v>3169</v>
      </c>
      <c r="CM24" s="14">
        <v>418</v>
      </c>
      <c r="CN24" s="14">
        <v>8166</v>
      </c>
      <c r="CO24" s="14">
        <v>2030</v>
      </c>
      <c r="CP24" s="14">
        <v>9036</v>
      </c>
      <c r="CQ24" s="13">
        <f>SUM(CP24,CO24)</f>
        <v>11066</v>
      </c>
      <c r="CR24" s="14">
        <v>3683</v>
      </c>
      <c r="CS24" s="14">
        <v>1859</v>
      </c>
      <c r="CT24" s="14">
        <v>8349</v>
      </c>
      <c r="CU24" s="14">
        <v>478</v>
      </c>
      <c r="CV24" s="14">
        <v>18629</v>
      </c>
      <c r="CW24" s="14">
        <v>0</v>
      </c>
      <c r="CX24" s="14">
        <v>0</v>
      </c>
      <c r="CY24" s="14">
        <v>4200</v>
      </c>
      <c r="CZ24" s="14">
        <v>114</v>
      </c>
      <c r="DA24" s="14">
        <v>116</v>
      </c>
      <c r="DB24" s="14">
        <v>33991</v>
      </c>
      <c r="DC24" s="14">
        <v>281</v>
      </c>
    </row>
    <row r="25" spans="1:107" ht="15">
      <c r="A25" s="6" t="s">
        <v>193</v>
      </c>
      <c r="B25" s="7">
        <v>0</v>
      </c>
      <c r="C25" s="8">
        <f t="shared" si="3"/>
        <v>13.1</v>
      </c>
      <c r="D25" s="9">
        <v>13.1</v>
      </c>
      <c r="E25" s="9">
        <v>0</v>
      </c>
      <c r="F25" s="9">
        <v>6.5</v>
      </c>
      <c r="G25" s="9">
        <v>20.25</v>
      </c>
      <c r="H25" s="9">
        <v>0</v>
      </c>
      <c r="I25" s="9">
        <v>10.67</v>
      </c>
      <c r="J25" s="8">
        <f t="shared" si="4"/>
        <v>30.270000000000003</v>
      </c>
      <c r="K25" s="10">
        <v>1153178</v>
      </c>
      <c r="L25" s="10">
        <v>1153177.83</v>
      </c>
      <c r="M25" s="11">
        <v>0</v>
      </c>
      <c r="N25" s="15">
        <v>1078032.5</v>
      </c>
      <c r="O25" s="11">
        <f t="shared" si="6"/>
        <v>2231210.5</v>
      </c>
      <c r="P25" s="10">
        <v>207613.21</v>
      </c>
      <c r="Q25" s="10">
        <v>165545</v>
      </c>
      <c r="R25" s="10">
        <v>165545</v>
      </c>
      <c r="S25" s="10">
        <v>0</v>
      </c>
      <c r="T25" s="11">
        <f t="shared" si="7"/>
        <v>284124</v>
      </c>
      <c r="U25" s="10">
        <v>215384</v>
      </c>
      <c r="V25" s="10">
        <v>68740</v>
      </c>
      <c r="W25" s="10">
        <v>4931</v>
      </c>
      <c r="X25" s="10">
        <v>30196</v>
      </c>
      <c r="Y25" s="10">
        <v>400240</v>
      </c>
      <c r="Z25" s="10">
        <v>0</v>
      </c>
      <c r="AA25" s="10">
        <v>12946</v>
      </c>
      <c r="AB25" s="10">
        <v>0</v>
      </c>
      <c r="AC25" s="11">
        <f t="shared" si="8"/>
        <v>897982</v>
      </c>
      <c r="AD25" s="10">
        <v>2304</v>
      </c>
      <c r="AE25" s="10">
        <v>9876.83</v>
      </c>
      <c r="AF25" s="10">
        <v>48509.06</v>
      </c>
      <c r="AG25" s="10">
        <v>73080</v>
      </c>
      <c r="AH25" s="10">
        <v>173062.02</v>
      </c>
      <c r="AI25" s="11">
        <f t="shared" si="1"/>
        <v>3643637.62</v>
      </c>
      <c r="AJ25" s="10">
        <v>915765.09</v>
      </c>
      <c r="AK25" s="11">
        <f t="shared" si="9"/>
        <v>4559402.71</v>
      </c>
      <c r="AL25" s="13">
        <f t="shared" si="10"/>
        <v>11540</v>
      </c>
      <c r="AM25" s="14">
        <v>19453</v>
      </c>
      <c r="AN25" s="14">
        <v>8133</v>
      </c>
      <c r="AO25" s="14">
        <v>2132</v>
      </c>
      <c r="AP25" s="14">
        <v>4001</v>
      </c>
      <c r="AQ25" s="14">
        <v>4132</v>
      </c>
      <c r="AR25" s="14">
        <v>37</v>
      </c>
      <c r="AS25" s="14">
        <v>3370</v>
      </c>
      <c r="AT25" s="14">
        <v>0</v>
      </c>
      <c r="AU25" s="14">
        <v>1243</v>
      </c>
      <c r="AV25" s="14">
        <v>0</v>
      </c>
      <c r="AW25" s="14">
        <v>94</v>
      </c>
      <c r="AX25" s="14">
        <v>156</v>
      </c>
      <c r="AY25" s="14">
        <v>39</v>
      </c>
      <c r="AZ25" s="14">
        <v>23</v>
      </c>
      <c r="BA25" s="14">
        <v>2603</v>
      </c>
      <c r="BB25" s="14">
        <v>5018</v>
      </c>
      <c r="BC25" s="14">
        <v>47</v>
      </c>
      <c r="BD25" s="14">
        <v>251</v>
      </c>
      <c r="BE25" s="14">
        <v>0</v>
      </c>
      <c r="BF25" s="14">
        <v>91</v>
      </c>
      <c r="BG25" s="14">
        <v>463</v>
      </c>
      <c r="BH25" s="14">
        <v>137</v>
      </c>
      <c r="BI25" s="14">
        <v>0</v>
      </c>
      <c r="BJ25" s="13">
        <f t="shared" si="0"/>
        <v>280492</v>
      </c>
      <c r="BK25" s="14" t="s">
        <v>171</v>
      </c>
      <c r="BL25" s="14">
        <v>200583</v>
      </c>
      <c r="BM25" s="14">
        <v>30964</v>
      </c>
      <c r="BN25" s="14">
        <v>25704</v>
      </c>
      <c r="BO25" s="14">
        <v>54205</v>
      </c>
      <c r="BP25" s="14">
        <v>0</v>
      </c>
      <c r="BQ25" s="14">
        <v>0</v>
      </c>
      <c r="BR25" s="14">
        <v>2868</v>
      </c>
      <c r="BS25" s="14">
        <v>2868</v>
      </c>
      <c r="BT25" s="14">
        <v>704</v>
      </c>
      <c r="BU25" s="14">
        <v>361</v>
      </c>
      <c r="BV25" s="14">
        <v>22118</v>
      </c>
      <c r="BW25" s="14">
        <v>970601</v>
      </c>
      <c r="BX25" s="14">
        <v>569</v>
      </c>
      <c r="BY25" s="14">
        <v>1318</v>
      </c>
      <c r="BZ25" s="14">
        <v>19415</v>
      </c>
      <c r="CA25" s="14">
        <v>3203</v>
      </c>
      <c r="CB25" s="14">
        <v>7641</v>
      </c>
      <c r="CC25" s="14">
        <v>1644</v>
      </c>
      <c r="CD25" s="14">
        <v>0</v>
      </c>
      <c r="CE25" s="14">
        <v>52986</v>
      </c>
      <c r="CF25" s="14">
        <v>16867</v>
      </c>
      <c r="CG25" s="14">
        <v>457</v>
      </c>
      <c r="CH25" s="14">
        <v>7747</v>
      </c>
      <c r="CI25" s="14">
        <v>2313</v>
      </c>
      <c r="CJ25" s="14">
        <v>3021</v>
      </c>
      <c r="CK25" s="13">
        <f t="shared" si="11"/>
        <v>5334</v>
      </c>
      <c r="CL25" s="14">
        <v>2446</v>
      </c>
      <c r="CM25" s="14">
        <v>245</v>
      </c>
      <c r="CN25" s="14">
        <v>7100</v>
      </c>
      <c r="CO25" s="14">
        <v>913</v>
      </c>
      <c r="CP25" s="14">
        <v>7783</v>
      </c>
      <c r="CQ25" s="13">
        <f>SUM(CP25,CO25)</f>
        <v>8696</v>
      </c>
      <c r="CR25" s="14">
        <v>5145</v>
      </c>
      <c r="CS25" s="14">
        <v>168</v>
      </c>
      <c r="CT25" s="14">
        <v>5192</v>
      </c>
      <c r="CU25" s="14">
        <v>428</v>
      </c>
      <c r="CV25" s="14">
        <v>9069</v>
      </c>
      <c r="CW25" s="14">
        <v>262.5</v>
      </c>
      <c r="CX25" s="14">
        <v>0</v>
      </c>
      <c r="CY25" s="14">
        <v>269</v>
      </c>
      <c r="CZ25" s="14">
        <v>79</v>
      </c>
      <c r="DA25" s="14">
        <v>57</v>
      </c>
      <c r="DB25" s="14">
        <v>12929</v>
      </c>
      <c r="DC25" s="14">
        <v>282</v>
      </c>
    </row>
    <row r="26" spans="1:107" ht="15">
      <c r="A26" s="6" t="s">
        <v>194</v>
      </c>
      <c r="B26" s="7">
        <v>1</v>
      </c>
      <c r="C26" s="8">
        <f t="shared" si="3"/>
        <v>12.9</v>
      </c>
      <c r="D26" s="9">
        <v>8.9</v>
      </c>
      <c r="E26" s="9">
        <v>4</v>
      </c>
      <c r="F26" s="9">
        <v>25.35</v>
      </c>
      <c r="G26" s="9">
        <v>16.35</v>
      </c>
      <c r="H26" s="9">
        <v>1.5</v>
      </c>
      <c r="I26" s="9">
        <v>18.5</v>
      </c>
      <c r="J26" s="8">
        <f t="shared" si="4"/>
        <v>58.25</v>
      </c>
      <c r="K26" s="10">
        <v>1007754</v>
      </c>
      <c r="L26" s="10">
        <v>640504</v>
      </c>
      <c r="M26" s="11">
        <f t="shared" si="5"/>
        <v>367250</v>
      </c>
      <c r="N26" s="15">
        <v>984281</v>
      </c>
      <c r="O26" s="11">
        <f t="shared" si="6"/>
        <v>1992035</v>
      </c>
      <c r="P26" s="10">
        <v>175859</v>
      </c>
      <c r="Q26" s="10">
        <v>200792</v>
      </c>
      <c r="R26" s="10">
        <v>172670</v>
      </c>
      <c r="S26" s="10">
        <v>28122</v>
      </c>
      <c r="T26" s="11">
        <f t="shared" si="7"/>
        <v>64835</v>
      </c>
      <c r="U26" s="10">
        <v>47204</v>
      </c>
      <c r="V26" s="10">
        <v>17631</v>
      </c>
      <c r="W26" s="10">
        <v>4614</v>
      </c>
      <c r="X26" s="10">
        <v>32529</v>
      </c>
      <c r="Y26" s="10">
        <v>435834</v>
      </c>
      <c r="Z26" s="10">
        <v>64800</v>
      </c>
      <c r="AA26" s="10">
        <v>0</v>
      </c>
      <c r="AB26" s="10">
        <v>25980</v>
      </c>
      <c r="AC26" s="11">
        <f t="shared" si="8"/>
        <v>764584</v>
      </c>
      <c r="AD26" s="10">
        <v>9050</v>
      </c>
      <c r="AE26" s="10">
        <v>83787</v>
      </c>
      <c r="AF26" s="10">
        <v>71386</v>
      </c>
      <c r="AG26" s="10">
        <v>13255</v>
      </c>
      <c r="AH26" s="10">
        <v>78059</v>
      </c>
      <c r="AI26" s="11">
        <f t="shared" si="1"/>
        <v>3188015</v>
      </c>
      <c r="AJ26" s="10">
        <v>0</v>
      </c>
      <c r="AK26" s="11">
        <f t="shared" si="9"/>
        <v>3188015</v>
      </c>
      <c r="AL26" s="13">
        <f t="shared" si="10"/>
        <v>6320</v>
      </c>
      <c r="AM26" s="14">
        <v>9225</v>
      </c>
      <c r="AN26" s="14">
        <v>4790</v>
      </c>
      <c r="AO26" s="14">
        <v>4646</v>
      </c>
      <c r="AP26" s="14">
        <v>4268</v>
      </c>
      <c r="AQ26" s="14">
        <v>499</v>
      </c>
      <c r="AR26" s="14">
        <v>1325</v>
      </c>
      <c r="AS26" s="14">
        <v>205</v>
      </c>
      <c r="AT26" s="14">
        <v>0</v>
      </c>
      <c r="AU26" s="14">
        <v>3116</v>
      </c>
      <c r="AV26" s="14">
        <v>0</v>
      </c>
      <c r="AW26" s="14">
        <v>14</v>
      </c>
      <c r="AX26" s="14">
        <v>14</v>
      </c>
      <c r="AY26" s="14">
        <v>9</v>
      </c>
      <c r="AZ26" s="14">
        <v>2</v>
      </c>
      <c r="BA26" s="14">
        <v>0</v>
      </c>
      <c r="BB26" s="14">
        <v>75</v>
      </c>
      <c r="BC26" s="14">
        <v>0</v>
      </c>
      <c r="BD26" s="14">
        <v>23</v>
      </c>
      <c r="BE26" s="14" t="s">
        <v>171</v>
      </c>
      <c r="BF26" s="14">
        <v>72</v>
      </c>
      <c r="BG26" s="14">
        <v>629</v>
      </c>
      <c r="BH26" s="14">
        <v>5</v>
      </c>
      <c r="BI26" s="14" t="s">
        <v>171</v>
      </c>
      <c r="BJ26" s="13">
        <f t="shared" si="0"/>
        <v>573986</v>
      </c>
      <c r="BK26" s="14">
        <v>437241</v>
      </c>
      <c r="BL26" s="14">
        <v>468959</v>
      </c>
      <c r="BM26" s="14">
        <v>24869</v>
      </c>
      <c r="BN26" s="14">
        <v>92711</v>
      </c>
      <c r="BO26" s="14">
        <v>12316</v>
      </c>
      <c r="BP26" s="14">
        <v>0</v>
      </c>
      <c r="BQ26" s="14">
        <v>0</v>
      </c>
      <c r="BR26" s="14">
        <v>889</v>
      </c>
      <c r="BS26" s="14">
        <v>889</v>
      </c>
      <c r="BT26" s="14">
        <v>643</v>
      </c>
      <c r="BU26" s="14">
        <v>122</v>
      </c>
      <c r="BV26" s="14">
        <v>45145</v>
      </c>
      <c r="BW26" s="14">
        <v>1708488</v>
      </c>
      <c r="BX26" s="14">
        <v>207</v>
      </c>
      <c r="BY26" s="14">
        <v>1361</v>
      </c>
      <c r="BZ26" s="14" t="s">
        <v>171</v>
      </c>
      <c r="CA26" s="14">
        <v>25131</v>
      </c>
      <c r="CB26" s="14">
        <v>12124</v>
      </c>
      <c r="CC26" s="14">
        <v>1955</v>
      </c>
      <c r="CD26" s="14" t="s">
        <v>171</v>
      </c>
      <c r="CE26" s="14">
        <v>230342</v>
      </c>
      <c r="CF26" s="14">
        <v>41293</v>
      </c>
      <c r="CG26" s="14">
        <v>6612</v>
      </c>
      <c r="CH26" s="14">
        <v>60999</v>
      </c>
      <c r="CI26" s="14">
        <v>1754</v>
      </c>
      <c r="CJ26" s="14">
        <v>4803</v>
      </c>
      <c r="CK26" s="13">
        <f t="shared" si="11"/>
        <v>6557</v>
      </c>
      <c r="CL26" s="14">
        <v>3187</v>
      </c>
      <c r="CM26" s="14">
        <v>331</v>
      </c>
      <c r="CN26" s="14">
        <v>7101</v>
      </c>
      <c r="CO26" s="14">
        <v>332</v>
      </c>
      <c r="CP26" s="14">
        <v>1892</v>
      </c>
      <c r="CQ26" s="13">
        <f>SUM(CP26,CO26)</f>
        <v>2224</v>
      </c>
      <c r="CR26" s="14">
        <v>1044</v>
      </c>
      <c r="CS26" s="14">
        <v>40</v>
      </c>
      <c r="CT26" s="14">
        <v>7787</v>
      </c>
      <c r="CU26" s="14">
        <v>462</v>
      </c>
      <c r="CV26" s="14">
        <v>6874</v>
      </c>
      <c r="CW26" s="14">
        <v>0</v>
      </c>
      <c r="CX26" s="14">
        <v>0</v>
      </c>
      <c r="CY26" s="14">
        <v>803</v>
      </c>
      <c r="CZ26" s="14">
        <v>92</v>
      </c>
      <c r="DA26" s="14">
        <v>62</v>
      </c>
      <c r="DB26" s="14">
        <v>4505</v>
      </c>
      <c r="DC26" s="14">
        <v>1605</v>
      </c>
    </row>
    <row r="27" spans="1:107" ht="15">
      <c r="A27" s="6" t="s">
        <v>195</v>
      </c>
      <c r="B27" s="7">
        <v>1</v>
      </c>
      <c r="C27" s="8">
        <f t="shared" si="3"/>
        <v>10</v>
      </c>
      <c r="D27" s="9">
        <v>9</v>
      </c>
      <c r="E27" s="9">
        <v>1</v>
      </c>
      <c r="F27" s="9">
        <v>16.5</v>
      </c>
      <c r="G27" s="9">
        <v>13.5</v>
      </c>
      <c r="H27" s="9">
        <v>0</v>
      </c>
      <c r="I27" s="9">
        <v>10.2</v>
      </c>
      <c r="J27" s="8">
        <f t="shared" si="4"/>
        <v>36.7</v>
      </c>
      <c r="K27" s="10">
        <v>794444</v>
      </c>
      <c r="L27" s="10">
        <v>678728</v>
      </c>
      <c r="M27" s="11">
        <f t="shared" si="5"/>
        <v>115716</v>
      </c>
      <c r="N27" s="15">
        <v>758394</v>
      </c>
      <c r="O27" s="11">
        <f t="shared" si="6"/>
        <v>1552838</v>
      </c>
      <c r="P27" s="10">
        <v>165385</v>
      </c>
      <c r="Q27" s="10">
        <v>136958</v>
      </c>
      <c r="R27" s="10">
        <v>136958</v>
      </c>
      <c r="S27" s="10" t="s">
        <v>171</v>
      </c>
      <c r="T27" s="11">
        <f t="shared" si="7"/>
        <v>374057</v>
      </c>
      <c r="U27" s="10">
        <v>270337</v>
      </c>
      <c r="V27" s="10">
        <v>103720</v>
      </c>
      <c r="W27" s="10" t="s">
        <v>171</v>
      </c>
      <c r="X27" s="10" t="s">
        <v>171</v>
      </c>
      <c r="Y27" s="10">
        <v>248999</v>
      </c>
      <c r="Z27" s="10">
        <v>248999</v>
      </c>
      <c r="AA27" s="10">
        <v>11980</v>
      </c>
      <c r="AB27" s="10">
        <v>0</v>
      </c>
      <c r="AC27" s="11">
        <f t="shared" si="8"/>
        <v>771994</v>
      </c>
      <c r="AD27" s="10">
        <v>3900</v>
      </c>
      <c r="AE27" s="10">
        <v>31840</v>
      </c>
      <c r="AF27" s="10">
        <v>126162</v>
      </c>
      <c r="AG27" s="10">
        <v>38313</v>
      </c>
      <c r="AH27" s="10">
        <v>108697</v>
      </c>
      <c r="AI27" s="11">
        <f t="shared" si="1"/>
        <v>2799129</v>
      </c>
      <c r="AJ27" s="10">
        <v>639291</v>
      </c>
      <c r="AK27" s="11">
        <f t="shared" si="9"/>
        <v>3438420</v>
      </c>
      <c r="AL27" s="13">
        <f t="shared" si="10"/>
        <v>5095</v>
      </c>
      <c r="AM27" s="14">
        <v>3937</v>
      </c>
      <c r="AN27" s="14">
        <v>4953</v>
      </c>
      <c r="AO27" s="14">
        <v>0</v>
      </c>
      <c r="AP27" s="14">
        <v>3897</v>
      </c>
      <c r="AQ27" s="14">
        <v>1056</v>
      </c>
      <c r="AR27" s="14">
        <v>0</v>
      </c>
      <c r="AS27" s="14">
        <v>142</v>
      </c>
      <c r="AT27" s="14" t="s">
        <v>171</v>
      </c>
      <c r="AU27" s="14">
        <v>4690</v>
      </c>
      <c r="AV27" s="14">
        <v>1463</v>
      </c>
      <c r="AW27" s="14">
        <v>0</v>
      </c>
      <c r="AX27" s="14">
        <v>0</v>
      </c>
      <c r="AY27" s="14">
        <v>0</v>
      </c>
      <c r="AZ27" s="14" t="s">
        <v>171</v>
      </c>
      <c r="BA27" s="14">
        <v>0</v>
      </c>
      <c r="BB27" s="14">
        <v>2348</v>
      </c>
      <c r="BC27" s="14">
        <v>0</v>
      </c>
      <c r="BD27" s="14">
        <v>52</v>
      </c>
      <c r="BE27" s="14">
        <v>0</v>
      </c>
      <c r="BF27" s="14">
        <v>42</v>
      </c>
      <c r="BG27" s="14">
        <v>174</v>
      </c>
      <c r="BH27" s="14">
        <v>2</v>
      </c>
      <c r="BI27" s="14" t="s">
        <v>171</v>
      </c>
      <c r="BJ27" s="13">
        <f t="shared" si="0"/>
        <v>372636</v>
      </c>
      <c r="BK27" s="14">
        <v>325061</v>
      </c>
      <c r="BL27" s="14">
        <v>355903</v>
      </c>
      <c r="BM27" s="14">
        <v>6044</v>
      </c>
      <c r="BN27" s="14">
        <v>10283</v>
      </c>
      <c r="BO27" s="14">
        <v>6450</v>
      </c>
      <c r="BP27" s="14" t="s">
        <v>171</v>
      </c>
      <c r="BQ27" s="14">
        <v>117273</v>
      </c>
      <c r="BR27" s="14">
        <v>841</v>
      </c>
      <c r="BS27" s="14">
        <v>841</v>
      </c>
      <c r="BT27" s="14">
        <v>674</v>
      </c>
      <c r="BU27" s="14" t="s">
        <v>171</v>
      </c>
      <c r="BV27" s="14">
        <v>9698</v>
      </c>
      <c r="BW27" s="14">
        <v>1141337</v>
      </c>
      <c r="BX27" s="14">
        <v>2570</v>
      </c>
      <c r="BY27" s="14">
        <v>10167</v>
      </c>
      <c r="BZ27" s="14">
        <v>1268</v>
      </c>
      <c r="CA27" s="14">
        <v>2066</v>
      </c>
      <c r="CB27" s="14">
        <v>3019</v>
      </c>
      <c r="CC27" s="14">
        <v>189</v>
      </c>
      <c r="CD27" s="14" t="s">
        <v>171</v>
      </c>
      <c r="CE27" s="14">
        <v>49615</v>
      </c>
      <c r="CF27" s="14">
        <v>12365</v>
      </c>
      <c r="CG27" s="14">
        <v>0</v>
      </c>
      <c r="CH27" s="14">
        <v>6566</v>
      </c>
      <c r="CI27" s="14">
        <v>2037</v>
      </c>
      <c r="CJ27" s="14">
        <v>4258</v>
      </c>
      <c r="CK27" s="13">
        <f t="shared" si="11"/>
        <v>6295</v>
      </c>
      <c r="CL27" s="14">
        <v>6295</v>
      </c>
      <c r="CM27" s="14">
        <v>3497</v>
      </c>
      <c r="CN27" s="14">
        <v>220</v>
      </c>
      <c r="CO27" s="14" t="s">
        <v>171</v>
      </c>
      <c r="CP27" s="14">
        <v>2590</v>
      </c>
      <c r="CQ27" s="13">
        <v>2543</v>
      </c>
      <c r="CR27" s="14">
        <v>2904</v>
      </c>
      <c r="CS27" s="14">
        <v>245</v>
      </c>
      <c r="CT27" s="14" t="s">
        <v>171</v>
      </c>
      <c r="CU27" s="14">
        <v>173</v>
      </c>
      <c r="CV27" s="14">
        <v>3903</v>
      </c>
      <c r="CW27" s="14">
        <v>135</v>
      </c>
      <c r="CX27" s="14">
        <v>108</v>
      </c>
      <c r="CY27" s="14">
        <v>332</v>
      </c>
      <c r="CZ27" s="14">
        <v>81</v>
      </c>
      <c r="DA27" s="14">
        <v>69</v>
      </c>
      <c r="DB27" s="14">
        <v>8497</v>
      </c>
      <c r="DC27" s="14">
        <v>260</v>
      </c>
    </row>
    <row r="28" spans="1:107" ht="15.75" thickBot="1">
      <c r="A28" s="21" t="s">
        <v>196</v>
      </c>
      <c r="B28" s="29">
        <f>SUM(B5:B27)</f>
        <v>11</v>
      </c>
      <c r="C28" s="30">
        <f>SUM(C5:C27)</f>
        <v>446.50000000000006</v>
      </c>
      <c r="D28" s="30">
        <f aca="true" t="shared" si="12" ref="D28:I28">SUM(D5:D27)</f>
        <v>382.5</v>
      </c>
      <c r="E28" s="30">
        <f t="shared" si="12"/>
        <v>64</v>
      </c>
      <c r="F28" s="30">
        <f t="shared" si="12"/>
        <v>633.44</v>
      </c>
      <c r="G28" s="30">
        <f t="shared" si="12"/>
        <v>460.94</v>
      </c>
      <c r="H28" s="30">
        <f t="shared" si="12"/>
        <v>8.5</v>
      </c>
      <c r="I28" s="30">
        <f t="shared" si="12"/>
        <v>453.64292671574844</v>
      </c>
      <c r="J28" s="30">
        <f>SUM(J5:J27)</f>
        <v>1542.0829267157485</v>
      </c>
      <c r="K28" s="31">
        <f>SUM(K5:K27)</f>
        <v>35241055.08</v>
      </c>
      <c r="L28" s="31">
        <f aca="true" t="shared" si="13" ref="L28:AK28">SUM(L5:L27)</f>
        <v>29967091.909999996</v>
      </c>
      <c r="M28" s="31">
        <f t="shared" si="13"/>
        <v>5273963</v>
      </c>
      <c r="N28" s="31">
        <f t="shared" si="13"/>
        <v>29915620.5</v>
      </c>
      <c r="O28" s="31">
        <f t="shared" si="13"/>
        <v>65156675.58</v>
      </c>
      <c r="P28" s="31">
        <f t="shared" si="13"/>
        <v>7028579.75</v>
      </c>
      <c r="Q28" s="31">
        <f t="shared" si="13"/>
        <v>8784128.93</v>
      </c>
      <c r="R28" s="31">
        <f t="shared" si="13"/>
        <v>7898623</v>
      </c>
      <c r="S28" s="31">
        <f>SUM(S5:S27)</f>
        <v>519840</v>
      </c>
      <c r="T28" s="31">
        <f t="shared" si="13"/>
        <v>7829774.67</v>
      </c>
      <c r="U28" s="31">
        <f t="shared" si="13"/>
        <v>5464298.42</v>
      </c>
      <c r="V28" s="31">
        <f t="shared" si="13"/>
        <v>2365476.25</v>
      </c>
      <c r="W28" s="31">
        <f t="shared" si="13"/>
        <v>607400.71</v>
      </c>
      <c r="X28" s="31">
        <f t="shared" si="13"/>
        <v>513439.47</v>
      </c>
      <c r="Y28" s="31">
        <f>SUM(Y5:Y27)</f>
        <v>15892052</v>
      </c>
      <c r="Z28" s="31">
        <f t="shared" si="13"/>
        <v>10958533.440000001</v>
      </c>
      <c r="AA28" s="31">
        <f t="shared" si="13"/>
        <v>782869.7</v>
      </c>
      <c r="AB28" s="31">
        <f t="shared" si="13"/>
        <v>57209</v>
      </c>
      <c r="AC28" s="31">
        <f t="shared" si="13"/>
        <v>34466874.480000004</v>
      </c>
      <c r="AD28" s="31">
        <f t="shared" si="13"/>
        <v>373325</v>
      </c>
      <c r="AE28" s="31">
        <f t="shared" si="13"/>
        <v>1601417.83</v>
      </c>
      <c r="AF28" s="31">
        <f t="shared" si="13"/>
        <v>4910951.6899999995</v>
      </c>
      <c r="AG28" s="31">
        <f t="shared" si="13"/>
        <v>1547910</v>
      </c>
      <c r="AH28" s="31">
        <f t="shared" si="13"/>
        <v>4755145.069999999</v>
      </c>
      <c r="AI28" s="31">
        <f t="shared" si="13"/>
        <v>119840879.4</v>
      </c>
      <c r="AJ28" s="31">
        <f t="shared" si="13"/>
        <v>8040688.09</v>
      </c>
      <c r="AK28" s="31">
        <f t="shared" si="13"/>
        <v>127881567.49</v>
      </c>
      <c r="AL28" s="32">
        <f>SUM(AL5:AL27)</f>
        <v>348759</v>
      </c>
      <c r="AM28" s="32">
        <f aca="true" t="shared" si="14" ref="AM28:BL28">SUM(AM5:AM27)</f>
        <v>508158</v>
      </c>
      <c r="AN28" s="32">
        <f t="shared" si="14"/>
        <v>293493</v>
      </c>
      <c r="AO28" s="32">
        <f t="shared" si="14"/>
        <v>275311</v>
      </c>
      <c r="AP28" s="32">
        <f t="shared" si="14"/>
        <v>171820</v>
      </c>
      <c r="AQ28" s="32">
        <f t="shared" si="14"/>
        <v>117001</v>
      </c>
      <c r="AR28" s="32">
        <f t="shared" si="14"/>
        <v>25363</v>
      </c>
      <c r="AS28" s="32">
        <f t="shared" si="14"/>
        <v>9202</v>
      </c>
      <c r="AT28" s="32">
        <f t="shared" si="14"/>
        <v>20701</v>
      </c>
      <c r="AU28" s="32">
        <f t="shared" si="14"/>
        <v>172716</v>
      </c>
      <c r="AV28" s="32">
        <f t="shared" si="14"/>
        <v>22375</v>
      </c>
      <c r="AW28" s="32">
        <f t="shared" si="14"/>
        <v>2010</v>
      </c>
      <c r="AX28" s="32">
        <f t="shared" si="14"/>
        <v>15933</v>
      </c>
      <c r="AY28" s="32">
        <f t="shared" si="14"/>
        <v>574</v>
      </c>
      <c r="AZ28" s="32">
        <f t="shared" si="14"/>
        <v>212</v>
      </c>
      <c r="BA28" s="32">
        <f>SUM(BA5:BA27)</f>
        <v>88269</v>
      </c>
      <c r="BB28" s="32">
        <f t="shared" si="14"/>
        <v>219757</v>
      </c>
      <c r="BC28" s="32">
        <f t="shared" si="14"/>
        <v>894.72</v>
      </c>
      <c r="BD28" s="32">
        <f t="shared" si="14"/>
        <v>5374</v>
      </c>
      <c r="BE28" s="32">
        <f t="shared" si="14"/>
        <v>21855</v>
      </c>
      <c r="BF28" s="32">
        <f t="shared" si="14"/>
        <v>7549</v>
      </c>
      <c r="BG28" s="32">
        <f t="shared" si="14"/>
        <v>11619</v>
      </c>
      <c r="BH28" s="32">
        <f t="shared" si="14"/>
        <v>3481</v>
      </c>
      <c r="BI28" s="32">
        <f t="shared" si="14"/>
        <v>10259</v>
      </c>
      <c r="BJ28" s="32">
        <f>SUM(BJ5:BJ27)</f>
        <v>19465754</v>
      </c>
      <c r="BK28" s="32">
        <f t="shared" si="14"/>
        <v>12502939</v>
      </c>
      <c r="BL28" s="32">
        <f t="shared" si="14"/>
        <v>15605213</v>
      </c>
      <c r="BM28" s="32">
        <f>SUM(BM5:BM27)</f>
        <v>943493</v>
      </c>
      <c r="BN28" s="32">
        <f>SUM(BN5:BN27)</f>
        <v>3250866</v>
      </c>
      <c r="BO28" s="32">
        <f>SUM(BO5:BO27)</f>
        <v>457941</v>
      </c>
      <c r="BP28" s="32">
        <f>SUM(BP5:BP27)</f>
        <v>151734</v>
      </c>
      <c r="BQ28" s="32">
        <f aca="true" t="shared" si="15" ref="BQ28:CY28">SUM(BQ5:BQ27)</f>
        <v>3984640</v>
      </c>
      <c r="BR28" s="32">
        <f t="shared" si="15"/>
        <v>53067</v>
      </c>
      <c r="BS28" s="32">
        <f t="shared" si="15"/>
        <v>34923</v>
      </c>
      <c r="BT28" s="32">
        <f t="shared" si="15"/>
        <v>21274</v>
      </c>
      <c r="BU28" s="32">
        <f t="shared" si="15"/>
        <v>8849</v>
      </c>
      <c r="BV28" s="32">
        <f t="shared" si="15"/>
        <v>503318</v>
      </c>
      <c r="BW28" s="32">
        <f t="shared" si="15"/>
        <v>31226795</v>
      </c>
      <c r="BX28" s="32">
        <f t="shared" si="15"/>
        <v>184631.45</v>
      </c>
      <c r="BY28" s="32">
        <f t="shared" si="15"/>
        <v>657696</v>
      </c>
      <c r="BZ28" s="32">
        <f t="shared" si="15"/>
        <v>556070</v>
      </c>
      <c r="CA28" s="32">
        <f t="shared" si="15"/>
        <v>356172</v>
      </c>
      <c r="CB28" s="32">
        <f t="shared" si="15"/>
        <v>300813</v>
      </c>
      <c r="CC28" s="32">
        <f t="shared" si="15"/>
        <v>49851</v>
      </c>
      <c r="CD28" s="32">
        <f t="shared" si="15"/>
        <v>1697903</v>
      </c>
      <c r="CE28" s="32">
        <f t="shared" si="15"/>
        <v>3051068</v>
      </c>
      <c r="CF28" s="32">
        <f t="shared" si="15"/>
        <v>1824937</v>
      </c>
      <c r="CG28" s="32">
        <f t="shared" si="15"/>
        <v>244017</v>
      </c>
      <c r="CH28" s="32">
        <f t="shared" si="15"/>
        <v>997386</v>
      </c>
      <c r="CI28" s="32">
        <f t="shared" si="15"/>
        <v>69876</v>
      </c>
      <c r="CJ28" s="32">
        <f t="shared" si="15"/>
        <v>96787</v>
      </c>
      <c r="CK28" s="32">
        <f t="shared" si="15"/>
        <v>166663</v>
      </c>
      <c r="CL28" s="32">
        <f t="shared" si="15"/>
        <v>93955</v>
      </c>
      <c r="CM28" s="32">
        <f t="shared" si="15"/>
        <v>12060</v>
      </c>
      <c r="CN28" s="32">
        <f>SUM(CN5:CN27)</f>
        <v>130117</v>
      </c>
      <c r="CO28" s="32">
        <f t="shared" si="15"/>
        <v>66121</v>
      </c>
      <c r="CP28" s="32">
        <f t="shared" si="15"/>
        <v>124162</v>
      </c>
      <c r="CQ28" s="32">
        <f t="shared" si="15"/>
        <v>190236</v>
      </c>
      <c r="CR28" s="32">
        <f t="shared" si="15"/>
        <v>86987</v>
      </c>
      <c r="CS28" s="32">
        <f t="shared" si="15"/>
        <v>12298</v>
      </c>
      <c r="CT28" s="32">
        <f>SUM(CT5:CT27)</f>
        <v>120770</v>
      </c>
      <c r="CU28" s="32">
        <f t="shared" si="15"/>
        <v>8419</v>
      </c>
      <c r="CV28" s="32">
        <f>SUM(CV5:CV27)</f>
        <v>211682</v>
      </c>
      <c r="CW28" s="32">
        <f t="shared" si="15"/>
        <v>2491</v>
      </c>
      <c r="CX28" s="32">
        <f t="shared" si="15"/>
        <v>13053</v>
      </c>
      <c r="CY28" s="32">
        <f t="shared" si="15"/>
        <v>35519</v>
      </c>
      <c r="CZ28" s="32" t="s">
        <v>197</v>
      </c>
      <c r="DA28" s="32" t="s">
        <v>198</v>
      </c>
      <c r="DB28" s="32" t="s">
        <v>199</v>
      </c>
      <c r="DC28" s="32" t="s">
        <v>200</v>
      </c>
    </row>
  </sheetData>
  <sheetProtection/>
  <mergeCells count="28">
    <mergeCell ref="B1:J1"/>
    <mergeCell ref="K1:L1"/>
    <mergeCell ref="M1:P1"/>
    <mergeCell ref="Q1:U1"/>
    <mergeCell ref="V1:AF1"/>
    <mergeCell ref="AG1:AK1"/>
    <mergeCell ref="AL1:AP1"/>
    <mergeCell ref="AQ1:BB1"/>
    <mergeCell ref="BC1:BI1"/>
    <mergeCell ref="BJ1:BM1"/>
    <mergeCell ref="BN1:BX1"/>
    <mergeCell ref="BY1:CG1"/>
    <mergeCell ref="CH1:CS1"/>
    <mergeCell ref="CU1:DC1"/>
    <mergeCell ref="C2:J2"/>
    <mergeCell ref="K2:L2"/>
    <mergeCell ref="M2:P2"/>
    <mergeCell ref="Q2:U2"/>
    <mergeCell ref="V2:AF2"/>
    <mergeCell ref="AG2:AK2"/>
    <mergeCell ref="AL2:AP2"/>
    <mergeCell ref="AQ2:BB2"/>
    <mergeCell ref="BC2:BI2"/>
    <mergeCell ref="BJ2:BM2"/>
    <mergeCell ref="BN2:BX2"/>
    <mergeCell ref="BY2:CG2"/>
    <mergeCell ref="CH2:CS2"/>
    <mergeCell ref="CU2:DC2"/>
  </mergeCells>
  <printOptions/>
  <pageMargins left="0.25" right="0.25" top="0.75" bottom="0.75" header="0.3" footer="0.3"/>
  <pageSetup horizontalDpi="600" verticalDpi="600" orientation="landscape" r:id="rId1"/>
  <headerFooter>
    <oddHeader>&amp;C&amp;"-,Bold"&amp;14Appendix B: CSU Annual Libraries Statistics: Cumulative Data, 2007-2008</oddHeader>
    <oddFooter>&amp;CPage 31 of 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CSU, Office of the Chancellor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Brasley</dc:creator>
  <cp:keywords/>
  <dc:description/>
  <cp:lastModifiedBy>kwilliams</cp:lastModifiedBy>
  <cp:lastPrinted>2009-06-01T21:31:59Z</cp:lastPrinted>
  <dcterms:created xsi:type="dcterms:W3CDTF">2009-04-23T22:11:43Z</dcterms:created>
  <dcterms:modified xsi:type="dcterms:W3CDTF">2009-06-22T23:46:40Z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72WVDYXX2UNK-1135803193-77</vt:lpwstr>
  </property>
  <property fmtid="{D5CDD505-2E9C-101B-9397-08002B2CF9AE}" pid="4" name="_dlc_DocIdItemGu">
    <vt:lpwstr>3e971a9c-d0bb-45ba-a741-1d2355f11932</vt:lpwstr>
  </property>
  <property fmtid="{D5CDD505-2E9C-101B-9397-08002B2CF9AE}" pid="5" name="_dlc_DocIdU">
    <vt:lpwstr>https://update.calstate.edu/csu-system/administration/sdlc/_layouts/15/DocIdRedir.aspx?ID=72WVDYXX2UNK-1135803193-77, 72WVDYXX2UNK-1135803193-77</vt:lpwstr>
  </property>
</Properties>
</file>