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chA" sheetId="1" r:id="rId1"/>
  </sheets>
  <externalReferences>
    <externalReference r:id="rId4"/>
    <externalReference r:id="rId5"/>
    <externalReference r:id="rId6"/>
    <externalReference r:id="rId7"/>
  </externalReferences>
  <definedNames>
    <definedName name="CPODate">'[2]Manual Static Inputs'!$B$11</definedName>
    <definedName name="CPONumber">'[2]Manual Static Inputs'!$B$8</definedName>
    <definedName name="CSUsystemwideCharges">'[3]FY1718'!#REF!</definedName>
    <definedName name="SWIFTNetEarnings">'[2]ES Page 3'!$Q$42</definedName>
    <definedName name="UndisputedCharges">'[4]Summary'!$F$37</definedName>
  </definedNames>
  <calcPr fullCalcOnLoad="1"/>
</workbook>
</file>

<file path=xl/sharedStrings.xml><?xml version="1.0" encoding="utf-8"?>
<sst xmlns="http://schemas.openxmlformats.org/spreadsheetml/2006/main" count="31" uniqueCount="31">
  <si>
    <t>2019-20 Annual Total Return Portfolio (TRP) Allocation</t>
  </si>
  <si>
    <t>Coded Memo B 2019-05</t>
  </si>
  <si>
    <t>Attachment A</t>
  </si>
  <si>
    <t>November 5, 2019</t>
  </si>
  <si>
    <t>Campus</t>
  </si>
  <si>
    <t>Dividend Distribution</t>
  </si>
  <si>
    <t>Bakersfield</t>
  </si>
  <si>
    <t>Channel Islands</t>
  </si>
  <si>
    <t>Chico</t>
  </si>
  <si>
    <t>Dominguez Hills</t>
  </si>
  <si>
    <t>East Bay</t>
  </si>
  <si>
    <t>Fresno</t>
  </si>
  <si>
    <t>Fullerton</t>
  </si>
  <si>
    <t>Humboldt</t>
  </si>
  <si>
    <t>Long Beach</t>
  </si>
  <si>
    <t>Los Angeles</t>
  </si>
  <si>
    <t>Maritime</t>
  </si>
  <si>
    <t>Monterey Bay</t>
  </si>
  <si>
    <t>Northridge*</t>
  </si>
  <si>
    <t>Pomona</t>
  </si>
  <si>
    <t>Sacramento</t>
  </si>
  <si>
    <t>San Bernardino</t>
  </si>
  <si>
    <t>San Diego</t>
  </si>
  <si>
    <t>San Francisco</t>
  </si>
  <si>
    <t>San Jose</t>
  </si>
  <si>
    <t>San Luis Obispo</t>
  </si>
  <si>
    <t>San Marcos</t>
  </si>
  <si>
    <t>Sonoma</t>
  </si>
  <si>
    <t>Stanislaus</t>
  </si>
  <si>
    <t>Total</t>
  </si>
  <si>
    <t xml:space="preserve">* By special exception, Northridge contributed additional funds to the TRP during the initial stage of the program and receives additional related dividends.  Additional dividends for Northridge will cease when the contract related to their additional TRP contribution expires.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</si>
</sst>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4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b/>
      <sz val="12"/>
      <name val="Calibri"/>
      <family val="2"/>
    </font>
    <font>
      <sz val="11"/>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color theme="0" tint="-0.3499799966812134"/>
      </right>
      <top style="thin"/>
      <bottom style="thin"/>
    </border>
    <border>
      <left style="thin">
        <color theme="0" tint="-0.3499799966812134"/>
      </left>
      <right style="thin"/>
      <top style="thin"/>
      <bottom style="thin"/>
    </border>
    <border>
      <left style="thin"/>
      <right/>
      <top style="thin"/>
      <bottom/>
    </border>
    <border>
      <left/>
      <right style="thin">
        <color theme="0" tint="-0.3499799966812134"/>
      </right>
      <top style="thin"/>
      <bottom/>
    </border>
    <border>
      <left style="thin">
        <color theme="0" tint="-0.3499799966812134"/>
      </left>
      <right style="thin"/>
      <top style="thin"/>
      <bottom/>
    </border>
    <border>
      <left style="thin"/>
      <right/>
      <top/>
      <bottom/>
    </border>
    <border>
      <left/>
      <right style="thin">
        <color theme="0" tint="-0.3499799966812134"/>
      </right>
      <top/>
      <bottom/>
    </border>
    <border>
      <left style="thin">
        <color theme="0" tint="-0.3499799966812134"/>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0" fontId="38" fillId="0" borderId="0" xfId="0" applyFont="1" applyAlignment="1">
      <alignment/>
    </xf>
    <xf numFmtId="0" fontId="38" fillId="0" borderId="0" xfId="0" applyFont="1" applyBorder="1" applyAlignment="1">
      <alignment/>
    </xf>
    <xf numFmtId="37" fontId="38" fillId="0" borderId="0" xfId="0" applyNumberFormat="1" applyFont="1" applyFill="1" applyAlignment="1">
      <alignment horizontal="right"/>
    </xf>
    <xf numFmtId="164" fontId="0" fillId="0" borderId="0" xfId="42" applyNumberFormat="1" applyFont="1" applyAlignment="1">
      <alignment/>
    </xf>
    <xf numFmtId="0" fontId="0" fillId="0" borderId="0" xfId="0" applyFont="1" applyAlignment="1">
      <alignment/>
    </xf>
    <xf numFmtId="0" fontId="38" fillId="0" borderId="0" xfId="0" applyFont="1" applyFill="1" applyAlignment="1">
      <alignment/>
    </xf>
    <xf numFmtId="0" fontId="38" fillId="0" borderId="0" xfId="0" applyFont="1" applyFill="1" applyBorder="1" applyAlignment="1">
      <alignment/>
    </xf>
    <xf numFmtId="37" fontId="19" fillId="0" borderId="0" xfId="0" applyNumberFormat="1" applyFont="1" applyFill="1" applyAlignment="1" quotePrefix="1">
      <alignment horizontal="right"/>
    </xf>
    <xf numFmtId="0" fontId="36" fillId="0" borderId="0" xfId="0" applyFont="1" applyAlignment="1">
      <alignment/>
    </xf>
    <xf numFmtId="0" fontId="36" fillId="0" borderId="0" xfId="0" applyFont="1" applyBorder="1" applyAlignment="1">
      <alignment/>
    </xf>
    <xf numFmtId="0" fontId="20" fillId="0" borderId="1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2" xfId="0" applyFont="1" applyFill="1" applyBorder="1" applyAlignment="1" applyProtection="1">
      <alignment horizontal="center" vertical="center" wrapText="1"/>
      <protection locked="0"/>
    </xf>
    <xf numFmtId="0" fontId="0" fillId="33" borderId="13" xfId="0" applyFont="1" applyFill="1" applyBorder="1" applyAlignment="1" applyProtection="1">
      <alignment/>
      <protection locked="0"/>
    </xf>
    <xf numFmtId="0" fontId="0" fillId="33" borderId="14" xfId="0" applyFont="1" applyFill="1" applyBorder="1" applyAlignment="1" applyProtection="1">
      <alignment/>
      <protection locked="0"/>
    </xf>
    <xf numFmtId="165" fontId="0" fillId="33" borderId="15" xfId="44" applyNumberFormat="1" applyFont="1" applyFill="1" applyBorder="1" applyAlignment="1" applyProtection="1">
      <alignment horizontal="right" indent="1"/>
      <protection locked="0"/>
    </xf>
    <xf numFmtId="37" fontId="0" fillId="0" borderId="0" xfId="0" applyNumberFormat="1" applyFont="1" applyAlignment="1">
      <alignment/>
    </xf>
    <xf numFmtId="10" fontId="0" fillId="0" borderId="0" xfId="57" applyNumberFormat="1" applyFont="1" applyAlignment="1">
      <alignment/>
    </xf>
    <xf numFmtId="10" fontId="0" fillId="0" borderId="0" xfId="0" applyNumberFormat="1" applyFont="1" applyAlignment="1">
      <alignment/>
    </xf>
    <xf numFmtId="9" fontId="0" fillId="0" borderId="0" xfId="57" applyFont="1" applyAlignment="1">
      <alignment/>
    </xf>
    <xf numFmtId="0" fontId="0"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164" fontId="0" fillId="0" borderId="18" xfId="42" applyNumberFormat="1" applyFont="1" applyFill="1" applyBorder="1" applyAlignment="1" applyProtection="1">
      <alignment horizontal="right" indent="1"/>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164" fontId="0" fillId="33" borderId="18" xfId="42" applyNumberFormat="1" applyFont="1" applyFill="1" applyBorder="1" applyAlignment="1" applyProtection="1">
      <alignment horizontal="right" indent="1"/>
      <protection locked="0"/>
    </xf>
    <xf numFmtId="0" fontId="36" fillId="0" borderId="10" xfId="0" applyFont="1" applyFill="1" applyBorder="1" applyAlignment="1" applyProtection="1">
      <alignment/>
      <protection locked="0"/>
    </xf>
    <xf numFmtId="0" fontId="36" fillId="0" borderId="11" xfId="0" applyFont="1" applyFill="1" applyBorder="1" applyAlignment="1" applyProtection="1">
      <alignment/>
      <protection locked="0"/>
    </xf>
    <xf numFmtId="165" fontId="0" fillId="0" borderId="12" xfId="44" applyNumberFormat="1" applyFont="1" applyFill="1" applyBorder="1" applyAlignment="1" applyProtection="1">
      <alignment horizontal="right" indent="1"/>
      <protection locked="0"/>
    </xf>
    <xf numFmtId="0" fontId="0" fillId="0" borderId="0" xfId="0" applyFont="1" applyBorder="1" applyAlignment="1">
      <alignment/>
    </xf>
    <xf numFmtId="0" fontId="39" fillId="0" borderId="0" xfId="0" applyFont="1" applyAlignment="1">
      <alignment/>
    </xf>
    <xf numFmtId="0" fontId="39" fillId="0" borderId="0" xfId="0" applyFont="1" applyBorder="1" applyAlignment="1">
      <alignment/>
    </xf>
    <xf numFmtId="0" fontId="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P-allocation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Investments\Earnings%20Statement\FY1617\2016%2011%20November\FY1617%20Earnings%20Statement%2011%20Nov%20201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yip\AppData\Local\Microsoft\Windows\INetCache\Content.Outlook\0F2Z90R8\FY1718-FY1819%20WFB%20breakout%20of%20fees%20by%20campus%20including%20systemwide%20charges%20(00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ardvark\bf\ft\FRM\FT%20Programs\Treasury\Banking%20Services\Wells%20Fargo\Statement%20Analysis\Analysis%20of%20Charges\FY1718\WFB%20Service%20Charge%20Analysis%202017%2008%20August%20FINA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SchA"/>
      <sheetName val="Worksheet"/>
    </sheetNames>
    <sheetDataSet>
      <sheetData sheetId="2">
        <row r="8">
          <cell r="H8" t="str">
            <v>Earnings Distribution</v>
          </cell>
          <cell r="I8" t="str">
            <v>NR Dividend</v>
          </cell>
          <cell r="J8" t="str">
            <v>Total Distribution</v>
          </cell>
        </row>
        <row r="9">
          <cell r="B9" t="str">
            <v>Agency</v>
          </cell>
          <cell r="C9" t="str">
            <v>Revenue1</v>
          </cell>
          <cell r="D9" t="str">
            <v>General Fund2</v>
          </cell>
          <cell r="E9" t="str">
            <v>Equity3</v>
          </cell>
          <cell r="F9" t="str">
            <v>Total</v>
          </cell>
          <cell r="G9" t="str">
            <v>Earnings Distribution %</v>
          </cell>
        </row>
        <row r="10">
          <cell r="A10" t="str">
            <v>Systemwide Provisions</v>
          </cell>
          <cell r="B10">
            <v>6610</v>
          </cell>
          <cell r="H10">
            <v>0</v>
          </cell>
          <cell r="I10">
            <v>0</v>
          </cell>
          <cell r="J10">
            <v>0</v>
          </cell>
        </row>
        <row r="11">
          <cell r="A11" t="str">
            <v>Chancellor's Office</v>
          </cell>
          <cell r="B11">
            <v>6620</v>
          </cell>
          <cell r="I11">
            <v>0</v>
          </cell>
          <cell r="J11">
            <v>0</v>
          </cell>
        </row>
        <row r="12">
          <cell r="A12" t="str">
            <v>Systemwide Clearing</v>
          </cell>
          <cell r="B12">
            <v>6630</v>
          </cell>
          <cell r="C12">
            <v>0</v>
          </cell>
          <cell r="D12">
            <v>0</v>
          </cell>
          <cell r="E12">
            <v>0</v>
          </cell>
          <cell r="H12">
            <v>-21297510</v>
          </cell>
          <cell r="I12">
            <v>-1070170</v>
          </cell>
          <cell r="J12">
            <v>-22367680</v>
          </cell>
        </row>
        <row r="13">
          <cell r="A13" t="str">
            <v>Bakersfield</v>
          </cell>
          <cell r="B13">
            <v>6650</v>
          </cell>
          <cell r="C13">
            <v>186493544</v>
          </cell>
          <cell r="D13">
            <v>78048709</v>
          </cell>
          <cell r="E13">
            <v>68097476</v>
          </cell>
          <cell r="F13">
            <v>332639729</v>
          </cell>
          <cell r="G13">
            <v>0.0219251044749678</v>
          </cell>
          <cell r="H13">
            <v>466950</v>
          </cell>
          <cell r="I13">
            <v>0</v>
          </cell>
          <cell r="J13">
            <v>466950</v>
          </cell>
        </row>
        <row r="14">
          <cell r="A14" t="str">
            <v>San Bernardino</v>
          </cell>
          <cell r="B14">
            <v>6660</v>
          </cell>
          <cell r="C14">
            <v>347953912</v>
          </cell>
          <cell r="D14">
            <v>124493708</v>
          </cell>
          <cell r="E14">
            <v>93662944</v>
          </cell>
          <cell r="F14">
            <v>566110564</v>
          </cell>
          <cell r="G14">
            <v>0.037313742701140025</v>
          </cell>
          <cell r="H14">
            <v>794690</v>
          </cell>
          <cell r="I14">
            <v>0</v>
          </cell>
          <cell r="J14">
            <v>794690</v>
          </cell>
        </row>
        <row r="15">
          <cell r="A15" t="str">
            <v>Stanislaus</v>
          </cell>
          <cell r="B15">
            <v>6670</v>
          </cell>
          <cell r="C15">
            <v>187852409</v>
          </cell>
          <cell r="D15">
            <v>74599047</v>
          </cell>
          <cell r="E15">
            <v>79241069</v>
          </cell>
          <cell r="F15">
            <v>341692525</v>
          </cell>
          <cell r="G15">
            <v>0.022521796573916</v>
          </cell>
          <cell r="H15">
            <v>479660</v>
          </cell>
          <cell r="I15">
            <v>0</v>
          </cell>
          <cell r="J15">
            <v>479660</v>
          </cell>
        </row>
        <row r="16">
          <cell r="A16" t="str">
            <v>Chico</v>
          </cell>
          <cell r="B16">
            <v>6680</v>
          </cell>
          <cell r="C16">
            <v>300679116</v>
          </cell>
          <cell r="D16">
            <v>127553932</v>
          </cell>
          <cell r="E16">
            <v>128474700</v>
          </cell>
          <cell r="F16">
            <v>556707748</v>
          </cell>
          <cell r="G16">
            <v>0.03669397992121394</v>
          </cell>
          <cell r="H16">
            <v>781490</v>
          </cell>
          <cell r="I16">
            <v>0</v>
          </cell>
          <cell r="J16">
            <v>781490</v>
          </cell>
        </row>
        <row r="17">
          <cell r="A17" t="str">
            <v>Dominguez Hills</v>
          </cell>
          <cell r="B17">
            <v>6690</v>
          </cell>
          <cell r="C17">
            <v>259882529</v>
          </cell>
          <cell r="D17">
            <v>94906852</v>
          </cell>
          <cell r="E17">
            <v>62181333</v>
          </cell>
          <cell r="F17">
            <v>416970714</v>
          </cell>
          <cell r="G17">
            <v>0.02748356756703562</v>
          </cell>
          <cell r="H17">
            <v>585330</v>
          </cell>
          <cell r="I17">
            <v>0</v>
          </cell>
          <cell r="J17">
            <v>585330</v>
          </cell>
        </row>
        <row r="18">
          <cell r="A18" t="str">
            <v>Fresno</v>
          </cell>
          <cell r="B18">
            <v>6700</v>
          </cell>
          <cell r="C18">
            <v>391331792</v>
          </cell>
          <cell r="D18">
            <v>165281232</v>
          </cell>
          <cell r="E18">
            <v>74042501</v>
          </cell>
          <cell r="F18">
            <v>630655525</v>
          </cell>
          <cell r="G18">
            <v>0.04156806018002939</v>
          </cell>
          <cell r="H18">
            <v>885300</v>
          </cell>
          <cell r="I18">
            <v>0</v>
          </cell>
          <cell r="J18">
            <v>885300</v>
          </cell>
        </row>
        <row r="19">
          <cell r="A19" t="str">
            <v>Fullerton</v>
          </cell>
          <cell r="B19">
            <v>6710</v>
          </cell>
          <cell r="C19">
            <v>629855157</v>
          </cell>
          <cell r="D19">
            <v>204827561</v>
          </cell>
          <cell r="E19">
            <v>207624807</v>
          </cell>
          <cell r="F19">
            <v>1042307525</v>
          </cell>
          <cell r="G19">
            <v>0.06870105819702045</v>
          </cell>
          <cell r="H19">
            <v>1463160</v>
          </cell>
          <cell r="I19">
            <v>0</v>
          </cell>
          <cell r="J19">
            <v>1463160</v>
          </cell>
        </row>
        <row r="20">
          <cell r="A20" t="str">
            <v>East Bay</v>
          </cell>
          <cell r="B20">
            <v>6720</v>
          </cell>
          <cell r="C20">
            <v>269343250</v>
          </cell>
          <cell r="D20">
            <v>103839561</v>
          </cell>
          <cell r="E20">
            <v>96994368</v>
          </cell>
          <cell r="F20">
            <v>470177179</v>
          </cell>
          <cell r="G20">
            <v>0.03099053682586615</v>
          </cell>
          <cell r="H20">
            <v>660020</v>
          </cell>
          <cell r="I20">
            <v>0</v>
          </cell>
          <cell r="J20">
            <v>660020</v>
          </cell>
        </row>
        <row r="21">
          <cell r="A21" t="str">
            <v>Humboldt</v>
          </cell>
          <cell r="B21">
            <v>6730</v>
          </cell>
          <cell r="C21">
            <v>163907482</v>
          </cell>
          <cell r="D21">
            <v>86089210</v>
          </cell>
          <cell r="E21">
            <v>67522234</v>
          </cell>
          <cell r="F21">
            <v>317518926</v>
          </cell>
          <cell r="G21">
            <v>0.020928455077383643</v>
          </cell>
          <cell r="H21">
            <v>445720</v>
          </cell>
          <cell r="I21">
            <v>0</v>
          </cell>
          <cell r="J21">
            <v>445720</v>
          </cell>
        </row>
        <row r="22">
          <cell r="A22" t="str">
            <v>Long Beach</v>
          </cell>
          <cell r="B22">
            <v>6740</v>
          </cell>
          <cell r="C22">
            <v>606292432</v>
          </cell>
          <cell r="D22">
            <v>220420336</v>
          </cell>
          <cell r="E22">
            <v>194696426</v>
          </cell>
          <cell r="F22">
            <v>1021409194</v>
          </cell>
          <cell r="G22">
            <v>0.06732359768770331</v>
          </cell>
          <cell r="H22">
            <v>1433820</v>
          </cell>
          <cell r="I22">
            <v>0</v>
          </cell>
          <cell r="J22">
            <v>1433820</v>
          </cell>
        </row>
        <row r="23">
          <cell r="A23" t="str">
            <v>Los Angeles</v>
          </cell>
          <cell r="B23">
            <v>6750</v>
          </cell>
          <cell r="C23">
            <v>470358827</v>
          </cell>
          <cell r="D23">
            <v>167114539</v>
          </cell>
          <cell r="E23">
            <v>173863810</v>
          </cell>
          <cell r="F23">
            <v>811337176</v>
          </cell>
          <cell r="G23">
            <v>0.05347723316665322</v>
          </cell>
          <cell r="H23">
            <v>1138930</v>
          </cell>
          <cell r="I23">
            <v>0</v>
          </cell>
          <cell r="J23">
            <v>1138930</v>
          </cell>
        </row>
        <row r="24">
          <cell r="A24" t="str">
            <v>Maritime</v>
          </cell>
          <cell r="B24">
            <v>6752</v>
          </cell>
          <cell r="C24">
            <v>36037893</v>
          </cell>
          <cell r="D24">
            <v>34981276</v>
          </cell>
          <cell r="E24">
            <v>22158233</v>
          </cell>
          <cell r="F24">
            <v>93177402</v>
          </cell>
          <cell r="G24">
            <v>0.006141552242414416</v>
          </cell>
          <cell r="H24">
            <v>130810</v>
          </cell>
          <cell r="I24">
            <v>0</v>
          </cell>
          <cell r="J24">
            <v>130810</v>
          </cell>
        </row>
        <row r="25">
          <cell r="A25" t="str">
            <v>Monterey Bay</v>
          </cell>
          <cell r="B25">
            <v>6756</v>
          </cell>
          <cell r="C25">
            <v>135536079</v>
          </cell>
          <cell r="D25">
            <v>80555383</v>
          </cell>
          <cell r="E25">
            <v>52948978</v>
          </cell>
          <cell r="F25">
            <v>269040440</v>
          </cell>
          <cell r="G25">
            <v>0.017733118568622048</v>
          </cell>
          <cell r="H25">
            <v>377670</v>
          </cell>
          <cell r="I25">
            <v>0</v>
          </cell>
          <cell r="J25">
            <v>377670</v>
          </cell>
        </row>
        <row r="26">
          <cell r="A26" t="str">
            <v>Northridge</v>
          </cell>
          <cell r="B26">
            <v>6760</v>
          </cell>
          <cell r="C26">
            <v>663061093</v>
          </cell>
          <cell r="D26">
            <v>218972496</v>
          </cell>
          <cell r="E26">
            <v>261179377</v>
          </cell>
          <cell r="F26">
            <v>1143212966</v>
          </cell>
          <cell r="G26">
            <v>0.07535198453906812</v>
          </cell>
          <cell r="H26">
            <v>1604810</v>
          </cell>
          <cell r="I26">
            <v>1070170</v>
          </cell>
          <cell r="J26">
            <v>2674980</v>
          </cell>
        </row>
        <row r="27">
          <cell r="A27" t="str">
            <v>Pomona</v>
          </cell>
          <cell r="B27">
            <v>6770</v>
          </cell>
          <cell r="C27">
            <v>451386337</v>
          </cell>
          <cell r="D27">
            <v>157928142</v>
          </cell>
          <cell r="E27">
            <v>251688020</v>
          </cell>
          <cell r="F27">
            <v>861002499</v>
          </cell>
          <cell r="G27">
            <v>0.05675079702756539</v>
          </cell>
          <cell r="H27">
            <v>1208650</v>
          </cell>
          <cell r="I27">
            <v>0</v>
          </cell>
          <cell r="J27">
            <v>1208650</v>
          </cell>
        </row>
        <row r="28">
          <cell r="A28" t="str">
            <v>Sacramento</v>
          </cell>
          <cell r="B28">
            <v>6780</v>
          </cell>
          <cell r="C28">
            <v>564830846</v>
          </cell>
          <cell r="D28">
            <v>176755337</v>
          </cell>
          <cell r="E28">
            <v>195919504</v>
          </cell>
          <cell r="F28">
            <v>937505687</v>
          </cell>
          <cell r="G28">
            <v>0.06179331072432259</v>
          </cell>
          <cell r="H28">
            <v>1316040</v>
          </cell>
          <cell r="I28">
            <v>0</v>
          </cell>
          <cell r="J28">
            <v>1316040</v>
          </cell>
        </row>
        <row r="29">
          <cell r="A29" t="str">
            <v>San Diego</v>
          </cell>
          <cell r="B29">
            <v>6790</v>
          </cell>
          <cell r="C29">
            <v>708064259</v>
          </cell>
          <cell r="D29">
            <v>208447796</v>
          </cell>
          <cell r="E29">
            <v>422997986</v>
          </cell>
          <cell r="F29">
            <v>1339510041</v>
          </cell>
          <cell r="G29">
            <v>0.0882904086125966</v>
          </cell>
          <cell r="H29">
            <v>1880370</v>
          </cell>
          <cell r="I29">
            <v>0</v>
          </cell>
          <cell r="J29">
            <v>1880370</v>
          </cell>
        </row>
        <row r="30">
          <cell r="A30" t="str">
            <v>San Francisco</v>
          </cell>
          <cell r="B30">
            <v>6800</v>
          </cell>
          <cell r="C30">
            <v>570646232</v>
          </cell>
          <cell r="D30">
            <v>182087659</v>
          </cell>
          <cell r="E30">
            <v>173675588</v>
          </cell>
          <cell r="F30">
            <v>926409479</v>
          </cell>
          <cell r="G30">
            <v>0.06106193230356885</v>
          </cell>
          <cell r="H30">
            <v>1300470</v>
          </cell>
          <cell r="I30">
            <v>0</v>
          </cell>
          <cell r="J30">
            <v>1300470</v>
          </cell>
        </row>
        <row r="31">
          <cell r="A31" t="str">
            <v>San Jose</v>
          </cell>
          <cell r="B31">
            <v>6810</v>
          </cell>
          <cell r="C31">
            <v>614264555</v>
          </cell>
          <cell r="D31">
            <v>173227882</v>
          </cell>
          <cell r="E31">
            <v>313792412</v>
          </cell>
          <cell r="F31">
            <v>1101284849</v>
          </cell>
          <cell r="G31">
            <v>0.0725883989973553</v>
          </cell>
          <cell r="H31">
            <v>1545950</v>
          </cell>
          <cell r="I31">
            <v>0</v>
          </cell>
          <cell r="J31">
            <v>1545950</v>
          </cell>
        </row>
        <row r="32">
          <cell r="A32" t="str">
            <v>San Luis Obispo</v>
          </cell>
          <cell r="B32">
            <v>6820</v>
          </cell>
          <cell r="C32">
            <v>514001652</v>
          </cell>
          <cell r="D32">
            <v>147629968</v>
          </cell>
          <cell r="E32">
            <v>196330287</v>
          </cell>
          <cell r="F32">
            <v>857961907</v>
          </cell>
          <cell r="G32">
            <v>0.05655038411397217</v>
          </cell>
          <cell r="H32">
            <v>1204380</v>
          </cell>
          <cell r="I32">
            <v>0</v>
          </cell>
          <cell r="J32">
            <v>1204380</v>
          </cell>
        </row>
        <row r="33">
          <cell r="A33" t="str">
            <v>Sonoma</v>
          </cell>
          <cell r="B33">
            <v>6830</v>
          </cell>
          <cell r="C33">
            <v>209416188</v>
          </cell>
          <cell r="D33">
            <v>74950783</v>
          </cell>
          <cell r="E33">
            <v>94998330</v>
          </cell>
          <cell r="F33">
            <v>379365301</v>
          </cell>
          <cell r="G33">
            <v>0.02500490210116365</v>
          </cell>
          <cell r="H33">
            <v>532540</v>
          </cell>
          <cell r="I33">
            <v>0</v>
          </cell>
          <cell r="J33">
            <v>532540</v>
          </cell>
        </row>
        <row r="34">
          <cell r="A34" t="str">
            <v>San Marcos</v>
          </cell>
          <cell r="B34">
            <v>6840</v>
          </cell>
          <cell r="C34">
            <v>270631801</v>
          </cell>
          <cell r="D34">
            <v>90856752</v>
          </cell>
          <cell r="E34">
            <v>53548353</v>
          </cell>
          <cell r="F34">
            <v>415036906</v>
          </cell>
          <cell r="G34">
            <v>0.02735610551503723</v>
          </cell>
          <cell r="H34">
            <v>582620</v>
          </cell>
          <cell r="I34">
            <v>0</v>
          </cell>
          <cell r="J34">
            <v>582620</v>
          </cell>
        </row>
        <row r="35">
          <cell r="A35" t="str">
            <v>Channel Islands</v>
          </cell>
          <cell r="B35">
            <v>6850</v>
          </cell>
          <cell r="C35">
            <v>121469834</v>
          </cell>
          <cell r="D35">
            <v>83429710</v>
          </cell>
          <cell r="E35">
            <v>135703298</v>
          </cell>
          <cell r="F35">
            <v>340602842</v>
          </cell>
          <cell r="G35">
            <v>0.022449972881384082</v>
          </cell>
          <cell r="H35">
            <v>478130</v>
          </cell>
          <cell r="I35">
            <v>0</v>
          </cell>
          <cell r="J35">
            <v>478130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Errors &amp; ES Macros"/>
      <sheetName val="Manual Static Inputs"/>
      <sheetName val="Data SMIF Earnings"/>
      <sheetName val="Portfolio Mgmt Custody"/>
      <sheetName val="CO Overhead"/>
      <sheetName val="Banking Services"/>
      <sheetName val="Data CLW SWFT SCO"/>
      <sheetName val="ES Page 1"/>
      <sheetName val="ES Page 2"/>
      <sheetName val="ES Page 3"/>
      <sheetName val="ES Page 4"/>
      <sheetName val="CPO"/>
      <sheetName val="TRPage1"/>
      <sheetName val="TRPage2"/>
      <sheetName val="TRPage3"/>
      <sheetName val="ADNOAT"/>
      <sheetName val="Overhead Instructions"/>
      <sheetName val="Lists"/>
      <sheetName val="E-mail Source Docs"/>
    </sheetNames>
    <sheetDataSet>
      <sheetData sheetId="1">
        <row r="8">
          <cell r="B8" t="str">
            <v>16-9729</v>
          </cell>
        </row>
        <row r="11">
          <cell r="B11">
            <v>42723</v>
          </cell>
        </row>
      </sheetData>
      <sheetData sheetId="9">
        <row r="42">
          <cell r="Q42">
            <v>3169752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Y1718"/>
      <sheetName val="FY18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Detail"/>
      <sheetName val="Breakdown for ES"/>
      <sheetName val="Data"/>
      <sheetName val="Product_ID"/>
      <sheetName val="Disputed Charges"/>
      <sheetName val="Wfb_accounts"/>
      <sheetName val="Paste"/>
    </sheetNames>
    <sheetDataSet>
      <sheetData sheetId="0">
        <row r="37">
          <cell r="F37">
            <v>65073.619999999995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zoomScalePageLayoutView="0" workbookViewId="0" topLeftCell="A1">
      <selection activeCell="E9" sqref="E9"/>
    </sheetView>
  </sheetViews>
  <sheetFormatPr defaultColWidth="9.140625" defaultRowHeight="15"/>
  <cols>
    <col min="1" max="1" width="56.140625" style="5" bestFit="1" customWidth="1"/>
    <col min="2" max="2" width="10.28125" style="30" customWidth="1"/>
    <col min="3" max="3" width="13.7109375" style="5" customWidth="1"/>
    <col min="4" max="4" width="2.00390625" style="5" bestFit="1" customWidth="1"/>
    <col min="5" max="5" width="18.00390625" style="5" customWidth="1"/>
    <col min="6" max="6" width="16.8515625" style="5" customWidth="1"/>
    <col min="7" max="7" width="16.421875" style="5" customWidth="1"/>
    <col min="8" max="11" width="9.140625" style="5" customWidth="1"/>
    <col min="12" max="13" width="11.57421875" style="5" bestFit="1" customWidth="1"/>
    <col min="14" max="254" width="9.140625" style="5" customWidth="1"/>
    <col min="255" max="255" width="33.421875" style="5" customWidth="1"/>
    <col min="256" max="16384" width="14.140625" style="5" customWidth="1"/>
  </cols>
  <sheetData>
    <row r="1" spans="1:4" ht="15.75">
      <c r="A1" s="1" t="s">
        <v>0</v>
      </c>
      <c r="B1" s="2"/>
      <c r="C1" s="3" t="s">
        <v>1</v>
      </c>
      <c r="D1" s="4"/>
    </row>
    <row r="2" spans="1:4" ht="15.75">
      <c r="A2" s="6" t="s">
        <v>2</v>
      </c>
      <c r="B2" s="7"/>
      <c r="C2" s="8" t="s">
        <v>3</v>
      </c>
      <c r="D2" s="4"/>
    </row>
    <row r="3" spans="1:4" ht="15">
      <c r="A3" s="9"/>
      <c r="B3" s="10"/>
      <c r="D3" s="4"/>
    </row>
    <row r="4" spans="1:3" ht="30">
      <c r="A4" s="11" t="s">
        <v>4</v>
      </c>
      <c r="B4" s="12"/>
      <c r="C4" s="13" t="s">
        <v>5</v>
      </c>
    </row>
    <row r="5" spans="1:11" ht="15">
      <c r="A5" s="14" t="s">
        <v>6</v>
      </c>
      <c r="B5" s="15"/>
      <c r="C5" s="16">
        <f>VLOOKUP(A5,'[1]Worksheet'!$A$8:$J$35,10,FALSE)</f>
        <v>466950</v>
      </c>
      <c r="E5" s="17"/>
      <c r="F5" s="18"/>
      <c r="G5" s="18"/>
      <c r="H5" s="18"/>
      <c r="I5" s="19"/>
      <c r="K5" s="20"/>
    </row>
    <row r="6" spans="1:11" ht="15">
      <c r="A6" s="21" t="s">
        <v>7</v>
      </c>
      <c r="B6" s="22"/>
      <c r="C6" s="23">
        <f>VLOOKUP(A6,'[1]Worksheet'!$A$8:$J$35,10,FALSE)</f>
        <v>478130</v>
      </c>
      <c r="E6" s="17"/>
      <c r="F6" s="18"/>
      <c r="G6" s="18"/>
      <c r="H6" s="18"/>
      <c r="I6" s="19"/>
      <c r="K6" s="20"/>
    </row>
    <row r="7" spans="1:11" ht="15">
      <c r="A7" s="24" t="s">
        <v>8</v>
      </c>
      <c r="B7" s="25"/>
      <c r="C7" s="26">
        <f>VLOOKUP(A7,'[1]Worksheet'!$A$8:$J$35,10,FALSE)</f>
        <v>781490</v>
      </c>
      <c r="E7" s="17"/>
      <c r="F7" s="18"/>
      <c r="G7" s="18"/>
      <c r="H7" s="18"/>
      <c r="I7" s="19"/>
      <c r="K7" s="20"/>
    </row>
    <row r="8" spans="1:11" ht="15">
      <c r="A8" s="21" t="s">
        <v>9</v>
      </c>
      <c r="B8" s="22"/>
      <c r="C8" s="23">
        <f>VLOOKUP(A8,'[1]Worksheet'!$A$8:$J$35,10,FALSE)</f>
        <v>585330</v>
      </c>
      <c r="E8" s="17"/>
      <c r="F8" s="18"/>
      <c r="G8" s="18"/>
      <c r="H8" s="18"/>
      <c r="I8" s="19"/>
      <c r="K8" s="20"/>
    </row>
    <row r="9" spans="1:11" ht="15">
      <c r="A9" s="24" t="s">
        <v>10</v>
      </c>
      <c r="B9" s="25"/>
      <c r="C9" s="26">
        <f>VLOOKUP(A9,'[1]Worksheet'!$A$8:$J$35,10,FALSE)</f>
        <v>660020</v>
      </c>
      <c r="E9" s="17"/>
      <c r="F9" s="18"/>
      <c r="G9" s="18"/>
      <c r="H9" s="18"/>
      <c r="I9" s="19"/>
      <c r="K9" s="20"/>
    </row>
    <row r="10" spans="1:11" ht="15">
      <c r="A10" s="21" t="s">
        <v>11</v>
      </c>
      <c r="B10" s="22"/>
      <c r="C10" s="23">
        <f>VLOOKUP(A10,'[1]Worksheet'!$A$8:$J$35,10,FALSE)</f>
        <v>885300</v>
      </c>
      <c r="E10" s="17"/>
      <c r="F10" s="18"/>
      <c r="G10" s="18"/>
      <c r="H10" s="18"/>
      <c r="I10" s="19"/>
      <c r="K10" s="20"/>
    </row>
    <row r="11" spans="1:11" ht="15">
      <c r="A11" s="24" t="s">
        <v>12</v>
      </c>
      <c r="B11" s="25"/>
      <c r="C11" s="26">
        <f>VLOOKUP(A11,'[1]Worksheet'!$A$8:$J$35,10,FALSE)</f>
        <v>1463160</v>
      </c>
      <c r="E11" s="17"/>
      <c r="F11" s="18"/>
      <c r="G11" s="18"/>
      <c r="H11" s="18"/>
      <c r="I11" s="19"/>
      <c r="K11" s="20"/>
    </row>
    <row r="12" spans="1:11" ht="15">
      <c r="A12" s="21" t="s">
        <v>13</v>
      </c>
      <c r="B12" s="22"/>
      <c r="C12" s="23">
        <f>VLOOKUP(A12,'[1]Worksheet'!$A$8:$J$35,10,FALSE)</f>
        <v>445720</v>
      </c>
      <c r="E12" s="17"/>
      <c r="F12" s="18"/>
      <c r="G12" s="18"/>
      <c r="H12" s="18"/>
      <c r="I12" s="19"/>
      <c r="K12" s="20"/>
    </row>
    <row r="13" spans="1:11" ht="15">
      <c r="A13" s="24" t="s">
        <v>14</v>
      </c>
      <c r="B13" s="25"/>
      <c r="C13" s="26">
        <f>VLOOKUP(A13,'[1]Worksheet'!$A$8:$J$35,10,FALSE)</f>
        <v>1433820</v>
      </c>
      <c r="E13" s="17"/>
      <c r="F13" s="18"/>
      <c r="G13" s="18"/>
      <c r="H13" s="18"/>
      <c r="I13" s="19"/>
      <c r="K13" s="20"/>
    </row>
    <row r="14" spans="1:11" ht="15">
      <c r="A14" s="21" t="s">
        <v>15</v>
      </c>
      <c r="B14" s="22"/>
      <c r="C14" s="23">
        <f>VLOOKUP(A14,'[1]Worksheet'!$A$8:$J$35,10,FALSE)</f>
        <v>1138930</v>
      </c>
      <c r="E14" s="17"/>
      <c r="F14" s="18"/>
      <c r="G14" s="18"/>
      <c r="H14" s="18"/>
      <c r="I14" s="19"/>
      <c r="K14" s="20"/>
    </row>
    <row r="15" spans="1:11" ht="15">
      <c r="A15" s="24" t="s">
        <v>16</v>
      </c>
      <c r="B15" s="25"/>
      <c r="C15" s="26">
        <f>VLOOKUP(A15,'[1]Worksheet'!$A$8:$J$35,10,FALSE)</f>
        <v>130810</v>
      </c>
      <c r="E15" s="17"/>
      <c r="F15" s="18"/>
      <c r="G15" s="18"/>
      <c r="H15" s="18"/>
      <c r="I15" s="19"/>
      <c r="K15" s="20"/>
    </row>
    <row r="16" spans="1:11" ht="15">
      <c r="A16" s="21" t="s">
        <v>17</v>
      </c>
      <c r="B16" s="22"/>
      <c r="C16" s="23">
        <f>VLOOKUP(A16,'[1]Worksheet'!$A$8:$J$35,10,FALSE)</f>
        <v>377670</v>
      </c>
      <c r="E16" s="17"/>
      <c r="F16" s="18"/>
      <c r="G16" s="18"/>
      <c r="H16" s="18"/>
      <c r="I16" s="19"/>
      <c r="K16" s="20"/>
    </row>
    <row r="17" spans="1:11" ht="15">
      <c r="A17" s="24" t="s">
        <v>18</v>
      </c>
      <c r="B17" s="25"/>
      <c r="C17" s="26">
        <f>VLOOKUP(A17,'[1]Worksheet'!$A$8:$J$35,10,FALSE)</f>
        <v>2674980</v>
      </c>
      <c r="E17" s="17"/>
      <c r="F17" s="18"/>
      <c r="G17" s="18"/>
      <c r="H17" s="18"/>
      <c r="I17" s="19"/>
      <c r="K17" s="20"/>
    </row>
    <row r="18" spans="1:11" ht="15">
      <c r="A18" s="21" t="s">
        <v>19</v>
      </c>
      <c r="B18" s="22"/>
      <c r="C18" s="23">
        <f>VLOOKUP(A18,'[1]Worksheet'!$A$8:$J$35,10,FALSE)</f>
        <v>1208650</v>
      </c>
      <c r="E18" s="17"/>
      <c r="F18" s="18"/>
      <c r="G18" s="18"/>
      <c r="H18" s="18"/>
      <c r="I18" s="19"/>
      <c r="K18" s="20"/>
    </row>
    <row r="19" spans="1:11" ht="15">
      <c r="A19" s="24" t="s">
        <v>20</v>
      </c>
      <c r="B19" s="25"/>
      <c r="C19" s="26">
        <f>VLOOKUP(A19,'[1]Worksheet'!$A$8:$J$35,10,FALSE)</f>
        <v>1316040</v>
      </c>
      <c r="E19" s="17"/>
      <c r="F19" s="18"/>
      <c r="G19" s="18"/>
      <c r="H19" s="18"/>
      <c r="I19" s="19"/>
      <c r="K19" s="20"/>
    </row>
    <row r="20" spans="1:11" ht="15">
      <c r="A20" s="21" t="s">
        <v>21</v>
      </c>
      <c r="B20" s="22"/>
      <c r="C20" s="23">
        <f>VLOOKUP(A20,'[1]Worksheet'!$A$8:$J$35,10,FALSE)</f>
        <v>794690</v>
      </c>
      <c r="E20" s="17"/>
      <c r="F20" s="18"/>
      <c r="G20" s="18"/>
      <c r="H20" s="18"/>
      <c r="I20" s="19"/>
      <c r="K20" s="20"/>
    </row>
    <row r="21" spans="1:11" ht="15">
      <c r="A21" s="24" t="s">
        <v>22</v>
      </c>
      <c r="B21" s="25"/>
      <c r="C21" s="26">
        <f>VLOOKUP(A21,'[1]Worksheet'!$A$8:$J$35,10,FALSE)</f>
        <v>1880370</v>
      </c>
      <c r="E21" s="17"/>
      <c r="F21" s="18"/>
      <c r="G21" s="18"/>
      <c r="H21" s="18"/>
      <c r="I21" s="19"/>
      <c r="K21" s="20"/>
    </row>
    <row r="22" spans="1:11" ht="15">
      <c r="A22" s="21" t="s">
        <v>23</v>
      </c>
      <c r="B22" s="22"/>
      <c r="C22" s="23">
        <f>VLOOKUP(A22,'[1]Worksheet'!$A$8:$J$35,10,FALSE)</f>
        <v>1300470</v>
      </c>
      <c r="E22" s="17"/>
      <c r="F22" s="18"/>
      <c r="G22" s="18"/>
      <c r="H22" s="18"/>
      <c r="I22" s="19"/>
      <c r="K22" s="20"/>
    </row>
    <row r="23" spans="1:11" ht="15">
      <c r="A23" s="24" t="s">
        <v>24</v>
      </c>
      <c r="B23" s="25"/>
      <c r="C23" s="26">
        <f>VLOOKUP(A23,'[1]Worksheet'!$A$8:$J$35,10,FALSE)</f>
        <v>1545950</v>
      </c>
      <c r="E23" s="17"/>
      <c r="F23" s="18"/>
      <c r="G23" s="18"/>
      <c r="H23" s="18"/>
      <c r="I23" s="19"/>
      <c r="K23" s="20"/>
    </row>
    <row r="24" spans="1:11" ht="15">
      <c r="A24" s="21" t="s">
        <v>25</v>
      </c>
      <c r="B24" s="22"/>
      <c r="C24" s="23">
        <f>VLOOKUP(A24,'[1]Worksheet'!$A$8:$J$35,10,FALSE)</f>
        <v>1204380</v>
      </c>
      <c r="E24" s="17"/>
      <c r="F24" s="18"/>
      <c r="G24" s="18"/>
      <c r="H24" s="18"/>
      <c r="I24" s="19"/>
      <c r="K24" s="20"/>
    </row>
    <row r="25" spans="1:11" ht="15">
      <c r="A25" s="24" t="s">
        <v>26</v>
      </c>
      <c r="B25" s="25"/>
      <c r="C25" s="26">
        <f>VLOOKUP(A25,'[1]Worksheet'!$A$8:$J$35,10,FALSE)</f>
        <v>582620</v>
      </c>
      <c r="E25" s="17"/>
      <c r="F25" s="18"/>
      <c r="G25" s="18"/>
      <c r="H25" s="18"/>
      <c r="I25" s="19"/>
      <c r="K25" s="20"/>
    </row>
    <row r="26" spans="1:11" ht="15">
      <c r="A26" s="21" t="s">
        <v>27</v>
      </c>
      <c r="B26" s="22"/>
      <c r="C26" s="23">
        <f>VLOOKUP(A26,'[1]Worksheet'!$A$8:$J$35,10,FALSE)</f>
        <v>532540</v>
      </c>
      <c r="E26" s="17"/>
      <c r="F26" s="18"/>
      <c r="G26" s="18"/>
      <c r="H26" s="18"/>
      <c r="I26" s="19"/>
      <c r="K26" s="20"/>
    </row>
    <row r="27" spans="1:11" ht="15">
      <c r="A27" s="24" t="s">
        <v>28</v>
      </c>
      <c r="B27" s="25"/>
      <c r="C27" s="26">
        <f>VLOOKUP(A27,'[1]Worksheet'!$A$8:$J$35,10,FALSE)</f>
        <v>479660</v>
      </c>
      <c r="E27" s="17"/>
      <c r="F27" s="18"/>
      <c r="G27" s="18"/>
      <c r="H27" s="18"/>
      <c r="I27" s="19"/>
      <c r="K27" s="20"/>
    </row>
    <row r="28" spans="1:3" ht="15">
      <c r="A28" s="27" t="s">
        <v>29</v>
      </c>
      <c r="B28" s="28"/>
      <c r="C28" s="29">
        <f>SUM(C5:C27)</f>
        <v>22367680</v>
      </c>
    </row>
    <row r="29" ht="6" customHeight="1"/>
    <row r="30" spans="1:2" ht="15">
      <c r="A30" s="31"/>
      <c r="B30" s="32"/>
    </row>
    <row r="31" spans="1:3" ht="45" customHeight="1">
      <c r="A31" s="33" t="s">
        <v>30</v>
      </c>
      <c r="B31" s="33"/>
      <c r="C31" s="33"/>
    </row>
  </sheetData>
  <sheetProtection/>
  <mergeCells count="1">
    <mergeCell ref="A31:C31"/>
  </mergeCells>
  <printOptions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 Office of the Chancellor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Yip, Alice</dc:creator>
  <cp:keywords/>
  <dc:description/>
  <cp:lastModifiedBy>Yip, Alice</cp:lastModifiedBy>
  <dcterms:created xsi:type="dcterms:W3CDTF">2019-11-05T17:35:50Z</dcterms:created>
  <dcterms:modified xsi:type="dcterms:W3CDTF">2019-11-05T17:36:40Z</dcterms:modified>
  <cp:category/>
  <cp:version/>
  <cp:contentType/>
  <cp:contentStatus/>
</cp:coreProperties>
</file>